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
    </mc:Choice>
  </mc:AlternateContent>
  <xr:revisionPtr revIDLastSave="0" documentId="13_ncr:1_{DD207CAC-09C1-4F50-9A68-736A7D4A9DE7}" xr6:coauthVersionLast="36" xr6:coauthVersionMax="36" xr10:uidLastSave="{00000000-0000-0000-0000-000000000000}"/>
  <bookViews>
    <workbookView xWindow="0" yWindow="0" windowWidth="28800" windowHeight="12225"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<sst xmlns="http://schemas.openxmlformats.org/spreadsheetml/2006/main" count="589" uniqueCount="524">
  <si>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</si>
  <si>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</si>
  <si>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</si>
  <si>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</si>
  <si>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</si>
  <si>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</si>
  <si>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</si>
  <si>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</si>
  <si>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</si>
  <si>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</si>
  <si>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</si>
  <si>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</si>
  <si>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</si>
  <si>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</si>
  <si>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</si>
  <si>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</si>
  <si>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</si>
  <si>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</si>
  <si>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</si>
  <si>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</si>
  <si>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</si>
  <si>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</si>
  <si>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</si>
  <si>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</si>
  <si>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</si>
  <si>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</si>
  <si>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</si>
  <si>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</si>
  <si>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</si>
  <si>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</si>
  <si>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</si>
  <si>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</si>
  <si>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</si>
  <si>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</si>
  <si>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</si>
  <si>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</si>
  <si>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</si>
  <si>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</si>
  <si>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</si>
  <si>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</si>
  <si>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</si>
  <si>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</si>
  <si>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</si>
  <si>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</si>
  <si>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</si>
  <si>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</si>
  <si>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</si>
  <si>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</si>
  <si>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</si>
  <si>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</si>
  <si>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</si>
  <si>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</si>
  <si>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</si>
  <si>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</si>
  <si>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</si>
  <si>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</si>
  <si>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</si>
  <si>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</si>
  <si>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</si>
  <si>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</si>
  <si>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</si>
  <si>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</si>
  <si>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</si>
  <si>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</si>
  <si>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</si>
  <si>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</si>
  <si>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</si>
  <si>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</si>
  <si>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</si>
  <si>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</si>
  <si>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</si>
  <si>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</si>
  <si>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</si>
  <si>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</si>
  <si>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</si>
  <si>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</si>
  <si>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</si>
  <si>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</si>
  <si>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</si>
  <si>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</si>
  <si>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</si>
  <si>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</si>
  <si>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</si>
  <si>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</si>
  <si>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</si>
  <si>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</si>
  <si>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</si>
  <si>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</si>
  <si>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</si>
  <si>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</si>
  <si>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</si>
  <si>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</si>
  <si>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</si>
  <si>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</si>
  <si>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</si>
  <si>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</si>
  <si>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</si>
  <si>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</si>
  <si>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</si>
  <si>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</si>
  <si>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</si>
  <si>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</si>
  <si>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</si>
  <si>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</si>
  <si>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</si>
  <si>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</si>
  <si>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</si>
  <si>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</si>
  <si>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</si>
  <si>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</si>
  <si>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</si>
  <si>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</si>
  <si>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</si>
  <si>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</si>
  <si>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</si>
  <si>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</si>
  <si>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</si>
  <si>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</si>
  <si>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</si>
  <si>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</si>
  <si>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</si>
  <si>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</si>
  <si>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</si>
  <si>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</si>
  <si>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</si>
  <si>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</si>
  <si>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</si>
  <si>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</si>
  <si>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</si>
  <si>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</si>
  <si>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</si>
  <si>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</si>
  <si>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</si>
  <si>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</si>
  <si>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</si>
  <si>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</si>
  <si>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</si>
  <si>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</si>
  <si>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</si>
  <si>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</si>
  <si>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</si>
  <si>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</si>
  <si>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</si>
  <si>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</si>
  <si>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</si>
  <si>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</si>
  <si>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</si>
  <si>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</si>
  <si>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</si>
  <si>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</si>
  <si>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</si>
  <si>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</si>
  <si>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</si>
  <si>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</si>
  <si>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</si>
  <si>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</si>
  <si>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</si>
  <si>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</si>
  <si>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</si>
  <si>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</si>
  <si>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</si>
  <si>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</si>
  <si>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</si>
  <si>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</si>
  <si>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</si>
  <si>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</si>
  <si>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</si>
  <si>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</si>
  <si>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</si>
  <si>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</si>
  <si>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</si>
  <si>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</si>
  <si>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</si>
  <si>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</si>
  <si>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</si>
  <si>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</si>
  <si>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</si>
  <si>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</si>
  <si>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</si>
  <si>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</si>
  <si>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</si>
  <si>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</si>
  <si>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</si>
  <si>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</si>
  <si>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</si>
  <si>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</si>
  <si>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</si>
  <si>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</si>
  <si>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</si>
  <si>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</si>
  <si>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</si>
  <si>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</si>
  <si>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</si>
  <si>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</si>
  <si>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</si>
  <si>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</si>
  <si>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</si>
  <si>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</si>
  <si>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</si>
  <si>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</si>
  <si>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</si>
  <si>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</si>
  <si>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</si>
  <si>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</si>
  <si>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</si>
  <si>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</si>
  <si>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</si>
  <si>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</si>
  <si>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</si>
  <si>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</si>
  <si>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</si>
  <si>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</si>
  <si>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</si>
  <si>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</si>
  <si>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</si>
  <si>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</si>
  <si>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</si>
  <si>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</si>
  <si>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</si>
  <si>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</si>
  <si>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</si>
  <si>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</si>
  <si>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</si>
  <si>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</si>
  <si>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</si>
  <si>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</si>
  <si>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</si>
  <si>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</si>
  <si>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</si>
  <si>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</si>
  <si>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</si>
  <si>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</si>
  <si>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</si>
  <si>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</si>
  <si>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</si>
  <si>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</si>
  <si>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</si>
  <si>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</si>
  <si>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</si>
  <si>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</si>
  <si>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</si>
  <si>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</si>
  <si>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</si>
  <si>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</si>
  <si>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</si>
  <si>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</si>
  <si>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</si>
  <si>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</si>
  <si>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</si>
  <si>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</si>
  <si>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</si>
  <si>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</si>
  <si>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</si>
  <si>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</si>
  <si>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</si>
  <si>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</si>
  <si>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</si>
  <si>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</si>
  <si>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</si>
  <si>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</si>
  <si>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</si>
  <si>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</si>
  <si>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</si>
  <si>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</si>
  <si>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</si>
  <si>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</si>
  <si>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</si>
  <si>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</si>
  <si>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</si>
  <si>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</si>
  <si>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</si>
  <si>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</si>
  <si>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</si>
  <si>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</si>
  <si>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</si>
  <si>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</si>
  <si>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</si>
  <si>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</si>
  <si>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</si>
  <si>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</si>
  <si>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</si>
  <si>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</si>
  <si>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</si>
  <si>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</si>
  <si>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</si>
  <si>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</si>
  <si>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</si>
  <si>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</si>
  <si>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</si>
  <si>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</si>
  <si>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</si>
  <si>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</si>
  <si>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</si>
  <si>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</si>
  <si>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</si>
  <si>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</si>
  <si>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</si>
  <si>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</si>
  <si>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</si>
  <si>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</si>
  <si>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</si>
  <si>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</si>
  <si>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</si>
  <si>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</si>
  <si>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</si>
  <si>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</si>
  <si>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</si>
  <si>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</si>
  <si>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</si>
  <si>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</si>
  <si>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</si>
  <si>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</si>
  <si>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</si>
  <si>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</si>
  <si>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</si>
  <si>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</si>
  <si>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</si>
  <si>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</si>
  <si>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</si>
  <si>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</si>
  <si>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</si>
  <si>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</si>
  <si>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</si>
  <si>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</si>
  <si>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</si>
  <si>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</si>
  <si>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</si>
  <si>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</si>
  <si>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</si>
  <si>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</si>
  <si>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</si>
  <si>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</si>
  <si>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</si>
  <si>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</si>
  <si>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</si>
  <si>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</si>
  <si>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</si>
  <si>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</si>
  <si>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</si>
  <si>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</si>
  <si>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</si>
  <si>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</si>
  <si>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</si>
  <si>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</si>
  <si>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</si>
  <si>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</si>
  <si>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</si>
  <si>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</si>
  <si>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</si>
  <si>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</si>
  <si>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</si>
  <si>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</si>
  <si>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</si>
  <si>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</si>
  <si>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</si>
  <si>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</si>
  <si>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</si>
  <si>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</si>
  <si>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</si>
  <si>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</si>
  <si>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</si>
  <si>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</si>
  <si>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</si>
  <si>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</si>
  <si>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</si>
  <si>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</si>
  <si>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</si>
  <si>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</si>
  <si>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</si>
  <si>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</si>
  <si>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</si>
  <si>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</si>
  <si>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</si>
  <si>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</si>
  <si>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</si>
  <si>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</si>
  <si>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</si>
  <si>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</si>
  <si>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</si>
  <si>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</si>
  <si>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</si>
  <si>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</si>
  <si>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</si>
  <si>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</si>
  <si>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</si>
  <si>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</si>
  <si>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</si>
  <si>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</si>
  <si>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</si>
  <si>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</si>
  <si>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</si>
  <si>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</si>
  <si>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</si>
  <si>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</si>
  <si>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</si>
  <si>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</si>
  <si>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</si>
  <si>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</si>
  <si>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</si>
  <si>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</si>
  <si>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</si>
  <si>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</si>
  <si>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</si>
  <si>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</si>
  <si>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</si>
  <si>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</si>
  <si>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</si>
  <si>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</si>
  <si>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</si>
  <si>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</si>
  <si>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</si>
  <si>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</si>
  <si>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</si>
  <si>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</si>
  <si>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</si>
  <si>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</si>
  <si>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</si>
  <si>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</si>
  <si>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</si>
  <si>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</si>
  <si>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</si>
  <si>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</si>
  <si>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</si>
  <si>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</si>
  <si>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</si>
  <si>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</si>
  <si>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</si>
  <si>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</si>
  <si>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</si>
  <si>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</si>
  <si>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</si>
  <si>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</si>
  <si>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</si>
  <si>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</si>
  <si>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</si>
  <si>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</si>
  <si>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</si>
  <si>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</si>
  <si>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</si>
  <si>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</si>
  <si>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</si>
  <si>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</si>
  <si>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</si>
  <si>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</si>
  <si>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</si>
  <si>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</si>
  <si>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01298470</t>
  </si>
  <si>
    <t>080157581</t>
  </si>
  <si>
    <t>34695138237</t>
  </si>
  <si>
    <t>213800TZT84K7VNWFO74</t>
  </si>
  <si>
    <t>5157</t>
  </si>
  <si>
    <t>M SAN GRUPA D.O.O.</t>
  </si>
  <si>
    <t>ZAGREB</t>
  </si>
  <si>
    <t>BUZINSKI PRILAZ 10</t>
  </si>
  <si>
    <t>info@msan.hr</t>
  </si>
  <si>
    <t>www.msan.hr</t>
  </si>
  <si>
    <t>Sandra Njegić</t>
  </si>
  <si>
    <t>01 6611 637</t>
  </si>
  <si>
    <t>sandra.njegic@msan.hr</t>
  </si>
  <si>
    <t xml:space="preserve">stanje na dan 31.12.2021. </t>
  </si>
  <si>
    <t>u razdoblju 1.1.2021 do 31.12.2021</t>
  </si>
  <si>
    <t>HR</t>
  </si>
  <si>
    <t>Ernst &amp; Young Croatia d.o.o.</t>
  </si>
  <si>
    <t>Ivana Krajinović</t>
  </si>
  <si>
    <t>Obveznik: M SAN Grupa d.o.o.</t>
  </si>
  <si>
    <t xml:space="preserve">                   BILJEŠKE UZ FINANCIJSKE IZVJEŠTAJE - GFI
Naziv izdavatelja:   M SAN Grupa d.o.o.
OIB:  34695138237
Izvještajno razdoblje: 1.1.2021.-31.12.2021.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t>
  </si>
  <si>
    <t>1.</t>
  </si>
  <si>
    <t>Naziv:</t>
  </si>
  <si>
    <t>M SAN Grupa d.o.o.</t>
  </si>
  <si>
    <t>Buzinski prilaz 10, Buzin (Grad Zagreb)</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</si>
  <si>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</si>
  <si>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</si>
  <si>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</si>
  <si>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</si>
  <si>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</si>
  <si>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</si>
  <si>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</si>
  <si>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</si>
  <si>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Dodatne informacije su objavljene u bilješci 3. u sklopu revidiranog financijskog izvještaja 31.12.2021. koji je objavljen na Internet stranicama www.msan.hr i zse.hr.</t>
  </si>
  <si>
    <t>3.</t>
  </si>
  <si>
    <t>4.</t>
  </si>
  <si>
    <t>Nije bilo predujmova niti odobrenih kredita članovima administrativnih, upravljačkih i nadzornih tijela, kao niti obveza dogovorenih u njihovu korist preko bilo kakvih jamstava.</t>
  </si>
  <si>
    <t>5.</t>
  </si>
  <si>
    <t>Detalji su objavljeni u bilješkama 5. do 16. u sklopu revidiranog financijskog izvještaja 31.12.2021. koji je objavljen na Internet stranicama www.msan.hr i zse.hr.</t>
  </si>
  <si>
    <t xml:space="preserve">6. </t>
  </si>
  <si>
    <t>Detalji o dugovanjima koja dospijevaju nakon više od pet godina su objavljeni u bilješci 34 revidiranog financijskog izvještaja 31.12.2021. koji je objavljen na Internet stranicama www.msan.hr i zse.hr.</t>
  </si>
  <si>
    <t>7.</t>
  </si>
  <si>
    <t>Prosječan broj zaposlenih tijekom poslovne godine:</t>
  </si>
  <si>
    <t>8.</t>
  </si>
  <si>
    <t>9.</t>
  </si>
  <si>
    <t>10.</t>
  </si>
  <si>
    <t>11.</t>
  </si>
  <si>
    <t>Detalji su objavljeni u bilješci 17 u sklopu revidiranog financijskog izvještaja 31.12.2021. koji je objavljen na Internet stranicama www.msan.hr i zse.hr.</t>
  </si>
  <si>
    <t>12.</t>
  </si>
  <si>
    <t>Detalji su objavljeni u bilješkama 1. i 21. u sklopu revidiranog financijskog izvještaja 31.12.2021. koji je objavljen na Internet stranicama www.msan.hr i zse.hr.</t>
  </si>
  <si>
    <t>13.</t>
  </si>
  <si>
    <t>Nije bilo upisa udjela tijekom poslovne godine u okviru odobrenog kapitala.</t>
  </si>
  <si>
    <t>14.</t>
  </si>
  <si>
    <t>-</t>
  </si>
  <si>
    <t>15.</t>
  </si>
  <si>
    <t>16.</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</si>
  <si>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</si>
  <si>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</si>
  <si>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</si>
  <si>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</si>
  <si>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www.msan.hr i zse.hr.</t>
  </si>
  <si>
    <t>20.</t>
  </si>
  <si>
    <t>Detalji su objavljeni u sklopu godišnjeg izvješća 31.12.2021. koje je objavljeno na Internet stranicama www.msan.hr i zse.hr.</t>
  </si>
  <si>
    <t>21.</t>
  </si>
  <si>
    <t>22.</t>
  </si>
  <si>
    <t>Događaji nakon datuma bilance su objavljeni u bilješci 48. u sklopu revidiranog financijskog izvještaja 31.12.2021. koji je objavljen na Internet stranicama www.msan.hr i zse.hr.</t>
  </si>
  <si>
    <t>23.</t>
  </si>
  <si>
    <t>Detalji su objavljeni u bilješci 47 u sklopu revidiranog financijskog izvještaja 31.12.2021. koji je objavljen na Internet stranicama www.msan.hr i zse.hr.</t>
  </si>
  <si>
    <t>24.</t>
  </si>
  <si>
    <t xml:space="preserve">Za osiguranje plaćanja po kreditima odobrenim od strane banaka i ostalih kreditora Društvo nema upisane hipoteke. </t>
  </si>
  <si>
    <t>Detalji su objavljeni u bilješci 48 u sklopu revidiranog financijskog izvještaja 31.12.2021. koji je objavljen na Internet stranicama www.msan.hr i zse.hr.</t>
  </si>
  <si>
    <t>Društvo nema materijalnih aranžmana sa društvima koji nisu uključeni u revidirane financijske izvještaje.</t>
  </si>
  <si>
    <t>Društvo nema udjela u društvima s neograničenom odgovornosti.</t>
  </si>
  <si>
    <t>Društvo nema potvrda o sudjelovanju, konvertibilnih zadužnica, jamstava, opcija ili sličnih vrijednosnica ili prava.</t>
  </si>
  <si>
    <t xml:space="preserve">Društvo ne prati brojeve zaposlenika po kategorijama. </t>
  </si>
  <si>
    <t>Iznos plaća i naknada odobrenih za tu poslovnu godinu članovima administrativnih, upravljačkih i nadzornih tijela prikazan je u bilješci 43 revidiranog financijskog izvještaja 31.12.2021. koji je objavljen na Internet stranicama www.msan.hr i zse.hr.</t>
  </si>
  <si>
    <t>Društvo u poslovnoj godini nije kapitalizirala trošak plaća.</t>
  </si>
  <si>
    <t>Društvo nema značajnih financijskih obveza, jamstava ili nepredviđenih izdataka koji nisu uključeni u revidirane financijske izvještaje 31.12.2021. objavljene na Internet stranicama www.msan.hr i zse.hr.</t>
  </si>
  <si>
    <t>u razdoblju 1.1.2021. do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</si>
</sst>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2" fillId="0" borderId="0"/>
    <xf numFmtId="0" fontId="1" fillId="0" borderId="0"/>
    <xf numFmtId="0" fontId="2" fillId="0" borderId="0"/>
  </cellStyleXfs>
  <cellXfs count="27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8" borderId="23" xfId="0" applyNumberFormat="1" applyFont="1" applyFill="1" applyBorder="1" applyAlignment="1" applyProtection="1">
      <alignment horizontal="center" vertical="center"/>
    </xf>
    <xf numFmtId="165" fontId="18" fillId="8" borderId="24" xfId="0" applyNumberFormat="1" applyFont="1" applyFill="1" applyBorder="1" applyAlignment="1" applyProtection="1">
      <alignment horizontal="center" vertical="center"/>
    </xf>
    <xf numFmtId="0" fontId="11" fillId="0" borderId="0" xfId="3" applyProtection="1"/>
    <xf numFmtId="0" fontId="11" fillId="9"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0"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8" borderId="23" xfId="0" applyNumberFormat="1" applyFont="1" applyFill="1" applyBorder="1" applyAlignment="1" applyProtection="1">
      <alignment vertical="center" shrinkToFit="1"/>
    </xf>
    <xf numFmtId="3" fontId="23" fillId="8" borderId="24" xfId="0" applyNumberFormat="1" applyFont="1" applyFill="1" applyBorder="1" applyAlignment="1" applyProtection="1">
      <alignment vertical="center" shrinkToFit="1"/>
    </xf>
    <xf numFmtId="3" fontId="3" fillId="7" borderId="23" xfId="0" applyNumberFormat="1" applyFont="1" applyFill="1" applyBorder="1" applyAlignment="1" applyProtection="1">
      <alignment vertical="center" shrinkToFit="1"/>
    </xf>
    <xf numFmtId="0" fontId="28" fillId="9" borderId="0" xfId="0" applyFont="1" applyFill="1" applyBorder="1"/>
    <xf numFmtId="0" fontId="4" fillId="10" borderId="4" xfId="0"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Border="1" applyAlignment="1">
      <alignment wrapText="1"/>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29"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0" xfId="0" applyFont="1" applyFill="1" applyBorder="1" applyAlignment="1">
      <alignment horizontal="center" vertical="center"/>
    </xf>
    <xf numFmtId="0" fontId="29" fillId="9" borderId="27" xfId="0" applyFont="1" applyFill="1" applyBorder="1" applyAlignment="1">
      <alignment vertical="center"/>
    </xf>
    <xf numFmtId="0" fontId="28" fillId="9" borderId="0" xfId="0" applyFont="1" applyFill="1" applyBorder="1" applyAlignment="1">
      <alignment vertical="top" wrapText="1"/>
    </xf>
    <xf numFmtId="0" fontId="28" fillId="9" borderId="0" xfId="0" applyFont="1" applyFill="1" applyBorder="1" applyAlignment="1">
      <alignment vertical="top"/>
    </xf>
    <xf numFmtId="0" fontId="5" fillId="9" borderId="0" xfId="0" applyFont="1" applyFill="1" applyBorder="1" applyAlignment="1">
      <alignment horizontal="right" vertical="center" wrapText="1"/>
    </xf>
    <xf numFmtId="0" fontId="30"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31" fillId="9" borderId="0" xfId="0" applyFont="1" applyFill="1" applyBorder="1" applyAlignment="1"/>
    <xf numFmtId="0" fontId="32" fillId="9" borderId="0" xfId="0" applyFont="1" applyFill="1" applyBorder="1" applyAlignment="1">
      <alignment vertical="center"/>
    </xf>
    <xf numFmtId="0" fontId="33" fillId="9" borderId="27" xfId="0" applyFont="1" applyFill="1" applyBorder="1" applyAlignment="1">
      <alignment vertical="center"/>
    </xf>
    <xf numFmtId="0" fontId="35" fillId="9" borderId="0" xfId="0" applyFont="1" applyFill="1" applyBorder="1" applyAlignment="1">
      <alignment vertical="center"/>
    </xf>
    <xf numFmtId="0" fontId="36" fillId="9" borderId="0" xfId="0" applyFont="1" applyFill="1" applyBorder="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0" fontId="28" fillId="9" borderId="0" xfId="0" applyFont="1" applyFill="1" applyBorder="1" applyAlignment="1">
      <alignment vertical="top"/>
    </xf>
    <xf numFmtId="0" fontId="28" fillId="9" borderId="0" xfId="0" applyFont="1" applyFill="1" applyBorder="1"/>
    <xf numFmtId="0" fontId="28" fillId="9" borderId="0" xfId="0" applyFont="1" applyFill="1" applyBorder="1" applyAlignment="1">
      <alignment vertical="top" wrapText="1"/>
    </xf>
    <xf numFmtId="0" fontId="28" fillId="9"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8" borderId="30" xfId="0" applyNumberFormat="1"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8" borderId="30" xfId="0" applyNumberFormat="1" applyFont="1" applyFill="1" applyBorder="1" applyAlignment="1" applyProtection="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1" fontId="4" fillId="10" borderId="29" xfId="7" applyNumberFormat="1" applyFont="1" applyFill="1" applyBorder="1" applyAlignment="1" applyProtection="1">
      <alignment horizontal="center" vertical="center"/>
      <protection locked="0"/>
    </xf>
    <xf numFmtId="0" fontId="4" fillId="10" borderId="29" xfId="7" applyFont="1" applyFill="1" applyBorder="1" applyAlignment="1" applyProtection="1">
      <alignment horizontal="center" vertical="center"/>
      <protection locked="0"/>
    </xf>
    <xf numFmtId="3" fontId="5" fillId="0" borderId="31" xfId="0" applyNumberFormat="1" applyFont="1" applyFill="1" applyBorder="1" applyAlignment="1" applyProtection="1">
      <alignment vertical="center"/>
      <protection locked="0"/>
    </xf>
    <xf numFmtId="3" fontId="5" fillId="0" borderId="31" xfId="0" applyNumberFormat="1" applyFont="1" applyFill="1" applyBorder="1" applyAlignment="1" applyProtection="1">
      <alignment horizontal="right" vertical="center" shrinkToFit="1"/>
      <protection locked="0"/>
    </xf>
    <xf numFmtId="3" fontId="5" fillId="0" borderId="31" xfId="7" applyNumberFormat="1" applyFont="1" applyFill="1" applyBorder="1" applyAlignment="1" applyProtection="1">
      <alignment horizontal="right" vertical="center" shrinkToFit="1"/>
      <protection locked="0"/>
    </xf>
    <xf numFmtId="3" fontId="5" fillId="0" borderId="31" xfId="7" applyNumberFormat="1" applyFont="1" applyFill="1" applyBorder="1" applyAlignment="1" applyProtection="1">
      <alignment horizontal="right" vertical="center" shrinkToFit="1"/>
      <protection locked="0"/>
    </xf>
    <xf numFmtId="3" fontId="5" fillId="0" borderId="30" xfId="7" applyNumberFormat="1" applyFont="1" applyFill="1" applyBorder="1" applyAlignment="1" applyProtection="1">
      <alignment horizontal="right" vertical="center" shrinkToFit="1"/>
      <protection locked="0"/>
    </xf>
    <xf numFmtId="14" fontId="6" fillId="2" borderId="0" xfId="1" applyNumberFormat="1" applyFont="1" applyFill="1" applyBorder="1" applyAlignment="1" applyProtection="1">
      <alignment horizontal="center" vertical="center"/>
    </xf>
    <xf numFmtId="0" fontId="2" fillId="0" borderId="0" xfId="0" applyFont="1"/>
    <xf numFmtId="0" fontId="2" fillId="0" borderId="0" xfId="0" quotePrefix="1" applyFont="1" applyAlignment="1">
      <alignment horizontal="left"/>
    </xf>
    <xf numFmtId="3" fontId="0" fillId="0" borderId="0" xfId="0" applyNumberFormat="1"/>
    <xf numFmtId="0" fontId="6" fillId="0" borderId="0" xfId="0" applyFont="1"/>
    <xf numFmtId="3" fontId="2" fillId="0" borderId="0" xfId="0" quotePrefix="1" applyNumberFormat="1" applyFont="1"/>
    <xf numFmtId="0" fontId="28" fillId="9" borderId="0" xfId="0" applyFont="1" applyFill="1" applyBorder="1" applyAlignment="1">
      <alignment vertical="top"/>
    </xf>
    <xf numFmtId="0" fontId="28" fillId="9" borderId="0" xfId="0" applyFont="1" applyFill="1" applyBorder="1"/>
    <xf numFmtId="0" fontId="5" fillId="9" borderId="1" xfId="0" applyFont="1" applyFill="1" applyBorder="1" applyAlignment="1">
      <alignment horizontal="left" vertical="center" wrapText="1"/>
    </xf>
    <xf numFmtId="0" fontId="5" fillId="9" borderId="26"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26"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7" applyFont="1" applyFill="1" applyBorder="1" applyAlignment="1" applyProtection="1">
      <alignment vertical="center"/>
      <protection locked="0"/>
    </xf>
    <xf numFmtId="0" fontId="4" fillId="10" borderId="2" xfId="7" applyFont="1" applyFill="1" applyBorder="1" applyAlignment="1" applyProtection="1">
      <alignment vertical="center"/>
      <protection locked="0"/>
    </xf>
    <xf numFmtId="0" fontId="4" fillId="10" borderId="4" xfId="7" applyFont="1" applyFill="1" applyBorder="1" applyAlignment="1" applyProtection="1">
      <alignment vertical="center"/>
      <protection locked="0"/>
    </xf>
    <xf numFmtId="0" fontId="5" fillId="9" borderId="26" xfId="0" applyFont="1" applyFill="1" applyBorder="1" applyAlignment="1">
      <alignment horizontal="center" vertical="center"/>
    </xf>
    <xf numFmtId="0" fontId="5" fillId="9" borderId="0" xfId="0" applyFont="1" applyFill="1" applyBorder="1" applyAlignment="1">
      <alignment horizontal="center" vertical="center"/>
    </xf>
    <xf numFmtId="0" fontId="28" fillId="9" borderId="0" xfId="0" applyFont="1" applyFill="1" applyBorder="1" applyProtection="1">
      <protection locked="0"/>
    </xf>
    <xf numFmtId="0" fontId="28" fillId="9" borderId="0" xfId="0" applyFont="1" applyFill="1" applyBorder="1" applyAlignment="1">
      <alignment vertical="top" wrapText="1"/>
    </xf>
    <xf numFmtId="0" fontId="5" fillId="9" borderId="26" xfId="0" applyFont="1" applyFill="1" applyBorder="1" applyAlignment="1">
      <alignment horizontal="right" vertical="center"/>
    </xf>
    <xf numFmtId="0" fontId="5" fillId="9" borderId="0" xfId="0" applyFont="1" applyFill="1" applyBorder="1" applyAlignment="1">
      <alignment horizontal="right" vertical="center"/>
    </xf>
    <xf numFmtId="0" fontId="29" fillId="9" borderId="0" xfId="0" applyFont="1" applyFill="1" applyBorder="1" applyAlignment="1">
      <alignment vertical="center"/>
    </xf>
    <xf numFmtId="0" fontId="34" fillId="9" borderId="0" xfId="0" applyFont="1" applyFill="1" applyBorder="1" applyAlignment="1">
      <alignment vertical="center"/>
    </xf>
    <xf numFmtId="0" fontId="34" fillId="9" borderId="27" xfId="0" applyFont="1" applyFill="1" applyBorder="1" applyAlignment="1">
      <alignment vertical="center"/>
    </xf>
    <xf numFmtId="0" fontId="5"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28" fillId="10" borderId="3" xfId="7" applyFont="1" applyFill="1" applyBorder="1" applyProtection="1">
      <protection locked="0"/>
    </xf>
    <xf numFmtId="0" fontId="28" fillId="10" borderId="2" xfId="7" applyFont="1" applyFill="1" applyBorder="1" applyProtection="1">
      <protection locked="0"/>
    </xf>
    <xf numFmtId="0" fontId="28" fillId="10" borderId="4" xfId="7" applyFont="1" applyFill="1" applyBorder="1" applyProtection="1">
      <protection locked="0"/>
    </xf>
    <xf numFmtId="0" fontId="5" fillId="9" borderId="27" xfId="0" applyFont="1" applyFill="1" applyBorder="1" applyAlignment="1">
      <alignment horizontal="right" vertical="center" wrapText="1"/>
    </xf>
    <xf numFmtId="0" fontId="5" fillId="9" borderId="2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27" xfId="0" applyFont="1" applyFill="1" applyBorder="1" applyAlignment="1">
      <alignment horizontal="center" vertical="center" wrapText="1"/>
    </xf>
    <xf numFmtId="49" fontId="4" fillId="10" borderId="3" xfId="6" applyNumberFormat="1" applyFont="1" applyFill="1" applyBorder="1" applyAlignment="1" applyProtection="1">
      <alignment horizontal="center" vertical="center"/>
      <protection locked="0"/>
    </xf>
    <xf numFmtId="49" fontId="4" fillId="10" borderId="4" xfId="6" applyNumberFormat="1" applyFont="1" applyFill="1" applyBorder="1" applyAlignment="1" applyProtection="1">
      <alignment horizontal="center" vertical="center"/>
      <protection locked="0"/>
    </xf>
    <xf numFmtId="0" fontId="4" fillId="10" borderId="3" xfId="7" applyFont="1" applyFill="1" applyBorder="1" applyAlignment="1" applyProtection="1">
      <alignment horizontal="center" vertical="center"/>
      <protection locked="0"/>
    </xf>
    <xf numFmtId="0" fontId="4" fillId="10" borderId="4" xfId="7" applyFont="1" applyFill="1" applyBorder="1" applyAlignment="1" applyProtection="1">
      <alignment horizontal="center" vertical="center"/>
      <protection locked="0"/>
    </xf>
    <xf numFmtId="0" fontId="29" fillId="9" borderId="26" xfId="0" applyFont="1" applyFill="1" applyBorder="1" applyAlignment="1">
      <alignment vertical="center"/>
    </xf>
    <xf numFmtId="0" fontId="28" fillId="9" borderId="26" xfId="0" applyFont="1" applyFill="1" applyBorder="1" applyAlignment="1">
      <alignment wrapText="1"/>
    </xf>
    <xf numFmtId="0" fontId="28" fillId="9" borderId="0" xfId="0" applyFont="1" applyFill="1" applyBorder="1" applyAlignment="1">
      <alignment wrapText="1"/>
    </xf>
    <xf numFmtId="49" fontId="4" fillId="10" borderId="3" xfId="7" applyNumberFormat="1" applyFont="1" applyFill="1" applyBorder="1" applyAlignment="1" applyProtection="1">
      <alignment horizontal="center" vertical="center"/>
      <protection locked="0"/>
    </xf>
    <xf numFmtId="49" fontId="4" fillId="10" borderId="4" xfId="7" applyNumberFormat="1" applyFont="1" applyFill="1" applyBorder="1" applyAlignment="1" applyProtection="1">
      <alignment horizontal="center" vertical="center"/>
      <protection locked="0"/>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9" borderId="0" xfId="0" applyFont="1" applyFill="1" applyBorder="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3" fillId="9" borderId="0" xfId="0" applyFont="1" applyFill="1" applyBorder="1" applyAlignment="1">
      <alignment horizontal="right" vertical="center" wrapText="1"/>
    </xf>
    <xf numFmtId="0" fontId="3" fillId="9" borderId="27" xfId="0" applyFont="1" applyFill="1" applyBorder="1" applyAlignment="1">
      <alignment horizontal="right" vertical="center" wrapText="1"/>
    </xf>
    <xf numFmtId="14" fontId="4" fillId="10" borderId="3" xfId="4" applyNumberFormat="1" applyFont="1" applyFill="1" applyBorder="1" applyAlignment="1" applyProtection="1">
      <alignment horizontal="center" vertical="center"/>
      <protection locked="0"/>
    </xf>
    <xf numFmtId="14" fontId="4" fillId="10" borderId="4" xfId="4" applyNumberFormat="1" applyFont="1" applyFill="1" applyBorder="1" applyAlignment="1" applyProtection="1">
      <alignment horizontal="center" vertical="center"/>
      <protection locked="0"/>
    </xf>
    <xf numFmtId="14" fontId="4" fillId="10" borderId="3" xfId="7" applyNumberFormat="1" applyFont="1" applyFill="1" applyBorder="1" applyAlignment="1" applyProtection="1">
      <alignment horizontal="center" vertical="center"/>
      <protection locked="0"/>
    </xf>
    <xf numFmtId="14" fontId="4" fillId="10" borderId="4" xfId="7" applyNumberFormat="1" applyFont="1" applyFill="1" applyBorder="1" applyAlignment="1" applyProtection="1">
      <alignment horizontal="center" vertical="center"/>
      <protection locked="0"/>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0" fontId="5" fillId="9" borderId="27" xfId="0" applyFont="1" applyFill="1" applyBorder="1" applyAlignment="1">
      <alignment horizontal="center" vertical="center"/>
    </xf>
    <xf numFmtId="49" fontId="4" fillId="10" borderId="3" xfId="7" applyNumberFormat="1" applyFont="1" applyFill="1" applyBorder="1" applyAlignment="1" applyProtection="1">
      <alignment vertical="center"/>
      <protection locked="0"/>
    </xf>
    <xf numFmtId="49" fontId="4" fillId="10" borderId="2" xfId="7" applyNumberFormat="1" applyFont="1" applyFill="1" applyBorder="1" applyAlignment="1" applyProtection="1">
      <alignment vertical="center"/>
      <protection locked="0"/>
    </xf>
    <xf numFmtId="49" fontId="4" fillId="10" borderId="4" xfId="7" applyNumberFormat="1" applyFont="1" applyFill="1" applyBorder="1" applyAlignment="1" applyProtection="1">
      <alignment vertical="center"/>
      <protection locked="0"/>
    </xf>
    <xf numFmtId="0" fontId="28" fillId="10" borderId="3" xfId="7" applyFont="1" applyFill="1" applyBorder="1" applyAlignment="1" applyProtection="1">
      <alignment vertical="center"/>
      <protection locked="0"/>
    </xf>
    <xf numFmtId="0" fontId="28" fillId="10" borderId="2" xfId="7" applyFont="1" applyFill="1" applyBorder="1" applyAlignment="1" applyProtection="1">
      <alignment vertical="center"/>
      <protection locked="0"/>
    </xf>
    <xf numFmtId="0" fontId="28" fillId="10" borderId="4" xfId="7" applyFont="1" applyFill="1" applyBorder="1" applyAlignment="1" applyProtection="1">
      <alignment vertical="center"/>
      <protection locked="0"/>
    </xf>
    <xf numFmtId="0" fontId="5" fillId="0" borderId="30" xfId="0" applyFont="1" applyFill="1" applyBorder="1" applyAlignment="1" applyProtection="1">
      <alignment horizontal="left" vertical="center" wrapText="1"/>
    </xf>
    <xf numFmtId="0" fontId="17" fillId="8" borderId="30" xfId="0" applyFont="1" applyFill="1" applyBorder="1" applyAlignment="1" applyProtection="1">
      <alignment horizontal="left" vertical="center" wrapText="1"/>
    </xf>
    <xf numFmtId="0" fontId="15" fillId="8"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8"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0" borderId="0" xfId="7"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8"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8"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8" borderId="30" xfId="0" applyFont="1" applyFill="1" applyBorder="1" applyAlignment="1" applyProtection="1">
      <alignment horizontal="left" vertical="center" wrapText="1" indent="1"/>
    </xf>
    <xf numFmtId="0" fontId="5" fillId="8"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6"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8"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5" borderId="22" xfId="0" applyFont="1" applyFill="1" applyBorder="1" applyAlignment="1" applyProtection="1">
      <alignment horizontal="left" vertical="center"/>
    </xf>
    <xf numFmtId="0" fontId="22" fillId="5"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8" borderId="24" xfId="0" applyFont="1" applyFill="1" applyBorder="1" applyAlignment="1" applyProtection="1">
      <alignment horizontal="left" vertical="center" wrapText="1"/>
    </xf>
    <xf numFmtId="0" fontId="20" fillId="5"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8" borderId="23" xfId="0" applyFont="1" applyFill="1" applyBorder="1" applyAlignment="1" applyProtection="1">
      <alignment horizontal="left" vertical="center" wrapText="1"/>
    </xf>
    <xf numFmtId="0" fontId="20" fillId="8"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8">
    <cellStyle name="Hyperlink 2" xfId="2" xr:uid="{00000000-0005-0000-0000-000000000000}"/>
    <cellStyle name="Normal" xfId="0" builtinId="0"/>
    <cellStyle name="Normal 2" xfId="3" xr:uid="{00000000-0005-0000-0000-000002000000}"/>
    <cellStyle name="Normal 2 2" xfId="7" xr:uid="{73380718-A198-4377-9A65-BC1425087209}"/>
    <cellStyle name="Normal 2 3" xfId="5" xr:uid="{00000000-0005-0000-0000-000002000000}"/>
    <cellStyle name="Normal 3" xfId="6" xr:uid="{1EF5A1BE-20C1-46D1-B941-F53D300ADC30}"/>
    <cellStyle name="Normal 4" xfId="4" xr:uid="{00000000-0005-0000-0000-000032000000}"/>
    <cellStyle name="Style 1" xfId="1" xr:uid="{00000000-0005-0000-0000-000003000000}"/>
  </cellStyles>
  <dxfs count="216">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P27" sqref="P27"/>
    </sheetView>
  </sheetViews>
  <sheetFormatPr defaultRowHeight="12.75" x14ac:dyDescent="0.2"/>
  <cols>
    <col min="9" max="9" width="13.42578125" customWidth="1"/>
  </cols>
  <sheetData>
    <row r="1" spans="1:10" ht="15.75" x14ac:dyDescent="0.2">
      <c r="A1" s="161"/>
      <c r="B1" s="162"/>
      <c r="C1" s="162"/>
      <c r="D1" s="16"/>
      <c r="E1" s="16"/>
      <c r="F1" s="16"/>
      <c r="G1" s="16"/>
      <c r="H1" s="16"/>
      <c r="I1" s="16"/>
      <c r="J1" s="17"/>
    </row>
    <row r="2" spans="1:10" ht="14.45" customHeight="1" x14ac:dyDescent="0.2">
      <c r="A2" s="163" t="s">
        <v>317</v>
      </c>
      <c r="B2" s="164"/>
      <c r="C2" s="164"/>
      <c r="D2" s="164"/>
      <c r="E2" s="164"/>
      <c r="F2" s="164"/>
      <c r="G2" s="164"/>
      <c r="H2" s="164"/>
      <c r="I2" s="164"/>
      <c r="J2" s="165"/>
    </row>
    <row r="3" spans="1:10" ht="15" x14ac:dyDescent="0.2">
      <c r="A3" s="54"/>
      <c r="B3" s="55"/>
      <c r="C3" s="55"/>
      <c r="D3" s="55"/>
      <c r="E3" s="55"/>
      <c r="F3" s="55"/>
      <c r="G3" s="55"/>
      <c r="H3" s="55"/>
      <c r="I3" s="55"/>
      <c r="J3" s="56"/>
    </row>
    <row r="4" spans="1:10" ht="33.6" customHeight="1" x14ac:dyDescent="0.2">
      <c r="A4" s="166" t="s">
        <v>302</v>
      </c>
      <c r="B4" s="167"/>
      <c r="C4" s="167"/>
      <c r="D4" s="167"/>
      <c r="E4" s="176">
        <v>44197</v>
      </c>
      <c r="F4" s="177"/>
      <c r="G4" s="62" t="s">
        <v>0</v>
      </c>
      <c r="H4" s="178">
        <v>44561</v>
      </c>
      <c r="I4" s="179"/>
      <c r="J4" s="18"/>
    </row>
    <row r="5" spans="1:10" s="67" customFormat="1" ht="10.15" customHeight="1" x14ac:dyDescent="0.25">
      <c r="A5" s="168"/>
      <c r="B5" s="169"/>
      <c r="C5" s="169"/>
      <c r="D5" s="169"/>
      <c r="E5" s="169"/>
      <c r="F5" s="169"/>
      <c r="G5" s="169"/>
      <c r="H5" s="169"/>
      <c r="I5" s="169"/>
      <c r="J5" s="170"/>
    </row>
    <row r="6" spans="1:10" ht="20.45" customHeight="1" x14ac:dyDescent="0.2">
      <c r="A6" s="57"/>
      <c r="B6" s="68" t="s">
        <v>324</v>
      </c>
      <c r="C6" s="58"/>
      <c r="D6" s="58"/>
      <c r="E6" s="102">
        <v>2021</v>
      </c>
      <c r="F6" s="69"/>
      <c r="G6" s="62"/>
      <c r="H6" s="69"/>
      <c r="I6" s="69"/>
      <c r="J6" s="27"/>
    </row>
    <row r="7" spans="1:10" s="71" customFormat="1" ht="10.9" customHeight="1" x14ac:dyDescent="0.2">
      <c r="A7" s="57"/>
      <c r="B7" s="58"/>
      <c r="C7" s="58"/>
      <c r="D7" s="58"/>
      <c r="E7" s="70"/>
      <c r="F7" s="70"/>
      <c r="G7" s="62"/>
      <c r="H7" s="70"/>
      <c r="I7" s="70"/>
      <c r="J7" s="27"/>
    </row>
    <row r="8" spans="1:10" ht="37.9" customHeight="1" x14ac:dyDescent="0.2">
      <c r="A8" s="172" t="s">
        <v>325</v>
      </c>
      <c r="B8" s="173"/>
      <c r="C8" s="173"/>
      <c r="D8" s="173"/>
      <c r="E8" s="173"/>
      <c r="F8" s="173"/>
      <c r="G8" s="173"/>
      <c r="H8" s="173"/>
      <c r="I8" s="173"/>
      <c r="J8" s="19"/>
    </row>
    <row r="9" spans="1:10" ht="14.25" x14ac:dyDescent="0.2">
      <c r="A9" s="20"/>
      <c r="B9" s="50"/>
      <c r="C9" s="50"/>
      <c r="D9" s="50"/>
      <c r="E9" s="171"/>
      <c r="F9" s="171"/>
      <c r="G9" s="116"/>
      <c r="H9" s="116"/>
      <c r="I9" s="60"/>
      <c r="J9" s="61"/>
    </row>
    <row r="10" spans="1:10" ht="25.9" customHeight="1" x14ac:dyDescent="0.2">
      <c r="A10" s="137" t="s">
        <v>303</v>
      </c>
      <c r="B10" s="138"/>
      <c r="C10" s="159" t="s">
        <v>446</v>
      </c>
      <c r="D10" s="160"/>
      <c r="E10" s="52"/>
      <c r="F10" s="174" t="s">
        <v>326</v>
      </c>
      <c r="G10" s="175"/>
      <c r="H10" s="125" t="s">
        <v>461</v>
      </c>
      <c r="I10" s="126"/>
      <c r="J10" s="21"/>
    </row>
    <row r="11" spans="1:10" ht="15.6" customHeight="1" x14ac:dyDescent="0.2">
      <c r="A11" s="20"/>
      <c r="B11" s="50"/>
      <c r="C11" s="50"/>
      <c r="D11" s="50"/>
      <c r="E11" s="158"/>
      <c r="F11" s="158"/>
      <c r="G11" s="158"/>
      <c r="H11" s="158"/>
      <c r="I11" s="53"/>
      <c r="J11" s="21"/>
    </row>
    <row r="12" spans="1:10" ht="21" customHeight="1" x14ac:dyDescent="0.2">
      <c r="A12" s="118" t="s">
        <v>318</v>
      </c>
      <c r="B12" s="138"/>
      <c r="C12" s="159" t="s">
        <v>447</v>
      </c>
      <c r="D12" s="160"/>
      <c r="E12" s="157"/>
      <c r="F12" s="158"/>
      <c r="G12" s="158"/>
      <c r="H12" s="158"/>
      <c r="I12" s="53"/>
      <c r="J12" s="21"/>
    </row>
    <row r="13" spans="1:10" ht="10.9" customHeight="1" x14ac:dyDescent="0.2">
      <c r="A13" s="52"/>
      <c r="B13" s="53"/>
      <c r="C13" s="50"/>
      <c r="D13" s="50"/>
      <c r="E13" s="116"/>
      <c r="F13" s="116"/>
      <c r="G13" s="116"/>
      <c r="H13" s="116"/>
      <c r="I13" s="50"/>
      <c r="J13" s="22"/>
    </row>
    <row r="14" spans="1:10" ht="22.9" customHeight="1" x14ac:dyDescent="0.2">
      <c r="A14" s="118" t="s">
        <v>304</v>
      </c>
      <c r="B14" s="148"/>
      <c r="C14" s="159" t="s">
        <v>448</v>
      </c>
      <c r="D14" s="160"/>
      <c r="E14" s="156"/>
      <c r="F14" s="139"/>
      <c r="G14" s="66" t="s">
        <v>327</v>
      </c>
      <c r="H14" s="154" t="s">
        <v>449</v>
      </c>
      <c r="I14" s="155"/>
      <c r="J14" s="63"/>
    </row>
    <row r="15" spans="1:10" ht="14.45" customHeight="1" x14ac:dyDescent="0.2">
      <c r="A15" s="52"/>
      <c r="B15" s="53"/>
      <c r="C15" s="50"/>
      <c r="D15" s="50"/>
      <c r="E15" s="116"/>
      <c r="F15" s="116"/>
      <c r="G15" s="116"/>
      <c r="H15" s="116"/>
      <c r="I15" s="50"/>
      <c r="J15" s="22"/>
    </row>
    <row r="16" spans="1:10" ht="13.15" customHeight="1" x14ac:dyDescent="0.2">
      <c r="A16" s="118" t="s">
        <v>328</v>
      </c>
      <c r="B16" s="148"/>
      <c r="C16" s="152" t="s">
        <v>450</v>
      </c>
      <c r="D16" s="153"/>
      <c r="E16" s="59"/>
      <c r="F16" s="59"/>
      <c r="G16" s="59"/>
      <c r="H16" s="59"/>
      <c r="I16" s="59"/>
      <c r="J16" s="63"/>
    </row>
    <row r="17" spans="1:10" ht="14.45" customHeight="1" x14ac:dyDescent="0.2">
      <c r="A17" s="149"/>
      <c r="B17" s="150"/>
      <c r="C17" s="150"/>
      <c r="D17" s="150"/>
      <c r="E17" s="150"/>
      <c r="F17" s="150"/>
      <c r="G17" s="150"/>
      <c r="H17" s="150"/>
      <c r="I17" s="150"/>
      <c r="J17" s="151"/>
    </row>
    <row r="18" spans="1:10" x14ac:dyDescent="0.2">
      <c r="A18" s="137" t="s">
        <v>305</v>
      </c>
      <c r="B18" s="138"/>
      <c r="C18" s="130" t="s">
        <v>451</v>
      </c>
      <c r="D18" s="131"/>
      <c r="E18" s="131"/>
      <c r="F18" s="131"/>
      <c r="G18" s="131"/>
      <c r="H18" s="131"/>
      <c r="I18" s="131"/>
      <c r="J18" s="132"/>
    </row>
    <row r="19" spans="1:10" ht="14.25" x14ac:dyDescent="0.2">
      <c r="A19" s="20"/>
      <c r="B19" s="50"/>
      <c r="C19" s="65"/>
      <c r="D19" s="50"/>
      <c r="E19" s="116"/>
      <c r="F19" s="116"/>
      <c r="G19" s="116"/>
      <c r="H19" s="116"/>
      <c r="I19" s="50"/>
      <c r="J19" s="22"/>
    </row>
    <row r="20" spans="1:10" ht="14.25" x14ac:dyDescent="0.2">
      <c r="A20" s="137" t="s">
        <v>306</v>
      </c>
      <c r="B20" s="138"/>
      <c r="C20" s="154">
        <v>10000</v>
      </c>
      <c r="D20" s="155"/>
      <c r="E20" s="116"/>
      <c r="F20" s="116"/>
      <c r="G20" s="130" t="s">
        <v>452</v>
      </c>
      <c r="H20" s="131"/>
      <c r="I20" s="131"/>
      <c r="J20" s="132"/>
    </row>
    <row r="21" spans="1:10" ht="14.25" x14ac:dyDescent="0.2">
      <c r="A21" s="20"/>
      <c r="B21" s="50"/>
      <c r="C21" s="50"/>
      <c r="D21" s="50"/>
      <c r="E21" s="116"/>
      <c r="F21" s="116"/>
      <c r="G21" s="116"/>
      <c r="H21" s="116"/>
      <c r="I21" s="50"/>
      <c r="J21" s="22"/>
    </row>
    <row r="22" spans="1:10" x14ac:dyDescent="0.2">
      <c r="A22" s="137" t="s">
        <v>307</v>
      </c>
      <c r="B22" s="138"/>
      <c r="C22" s="130" t="s">
        <v>453</v>
      </c>
      <c r="D22" s="131"/>
      <c r="E22" s="131"/>
      <c r="F22" s="131"/>
      <c r="G22" s="131"/>
      <c r="H22" s="131"/>
      <c r="I22" s="131"/>
      <c r="J22" s="132"/>
    </row>
    <row r="23" spans="1:10" ht="14.25" x14ac:dyDescent="0.2">
      <c r="A23" s="20"/>
      <c r="B23" s="50"/>
      <c r="C23" s="50"/>
      <c r="D23" s="50"/>
      <c r="E23" s="116"/>
      <c r="F23" s="116"/>
      <c r="G23" s="116"/>
      <c r="H23" s="116"/>
      <c r="I23" s="50"/>
      <c r="J23" s="22"/>
    </row>
    <row r="24" spans="1:10" ht="14.25" x14ac:dyDescent="0.2">
      <c r="A24" s="137" t="s">
        <v>308</v>
      </c>
      <c r="B24" s="138"/>
      <c r="C24" s="145" t="s">
        <v>454</v>
      </c>
      <c r="D24" s="146"/>
      <c r="E24" s="146"/>
      <c r="F24" s="146"/>
      <c r="G24" s="146"/>
      <c r="H24" s="146"/>
      <c r="I24" s="146"/>
      <c r="J24" s="147"/>
    </row>
    <row r="25" spans="1:10" ht="14.25" x14ac:dyDescent="0.2">
      <c r="A25" s="20"/>
      <c r="B25" s="50"/>
      <c r="C25" s="65"/>
      <c r="D25" s="50"/>
      <c r="E25" s="116"/>
      <c r="F25" s="116"/>
      <c r="G25" s="116"/>
      <c r="H25" s="116"/>
      <c r="I25" s="50"/>
      <c r="J25" s="22"/>
    </row>
    <row r="26" spans="1:10" ht="14.25" x14ac:dyDescent="0.2">
      <c r="A26" s="137" t="s">
        <v>309</v>
      </c>
      <c r="B26" s="138"/>
      <c r="C26" s="145" t="s">
        <v>455</v>
      </c>
      <c r="D26" s="146"/>
      <c r="E26" s="146"/>
      <c r="F26" s="146"/>
      <c r="G26" s="146"/>
      <c r="H26" s="146"/>
      <c r="I26" s="146"/>
      <c r="J26" s="147"/>
    </row>
    <row r="27" spans="1:10" ht="13.9" customHeight="1" x14ac:dyDescent="0.2">
      <c r="A27" s="20"/>
      <c r="B27" s="50"/>
      <c r="C27" s="65"/>
      <c r="D27" s="50"/>
      <c r="E27" s="116"/>
      <c r="F27" s="116"/>
      <c r="G27" s="116"/>
      <c r="H27" s="116"/>
      <c r="I27" s="50"/>
      <c r="J27" s="22"/>
    </row>
    <row r="28" spans="1:10" ht="22.9" customHeight="1" x14ac:dyDescent="0.2">
      <c r="A28" s="118" t="s">
        <v>319</v>
      </c>
      <c r="B28" s="138"/>
      <c r="C28" s="103">
        <v>200</v>
      </c>
      <c r="D28" s="23"/>
      <c r="E28" s="142"/>
      <c r="F28" s="142"/>
      <c r="G28" s="142"/>
      <c r="H28" s="142"/>
      <c r="I28" s="143"/>
      <c r="J28" s="144"/>
    </row>
    <row r="29" spans="1:10" ht="14.25" x14ac:dyDescent="0.2">
      <c r="A29" s="20"/>
      <c r="B29" s="50"/>
      <c r="C29" s="50"/>
      <c r="D29" s="50"/>
      <c r="E29" s="116"/>
      <c r="F29" s="116"/>
      <c r="G29" s="116"/>
      <c r="H29" s="116"/>
      <c r="I29" s="50"/>
      <c r="J29" s="22"/>
    </row>
    <row r="30" spans="1:10" ht="15" x14ac:dyDescent="0.2">
      <c r="A30" s="137" t="s">
        <v>310</v>
      </c>
      <c r="B30" s="138"/>
      <c r="C30" s="79" t="s">
        <v>330</v>
      </c>
      <c r="D30" s="133" t="s">
        <v>329</v>
      </c>
      <c r="E30" s="134"/>
      <c r="F30" s="134"/>
      <c r="G30" s="134"/>
      <c r="H30" s="72" t="s">
        <v>330</v>
      </c>
      <c r="I30" s="73" t="s">
        <v>331</v>
      </c>
      <c r="J30" s="74"/>
    </row>
    <row r="31" spans="1:10" x14ac:dyDescent="0.2">
      <c r="A31" s="137"/>
      <c r="B31" s="138"/>
      <c r="C31" s="24"/>
      <c r="D31" s="62"/>
      <c r="E31" s="139"/>
      <c r="F31" s="139"/>
      <c r="G31" s="139"/>
      <c r="H31" s="139"/>
      <c r="I31" s="140"/>
      <c r="J31" s="141"/>
    </row>
    <row r="32" spans="1:10" x14ac:dyDescent="0.2">
      <c r="A32" s="137" t="s">
        <v>320</v>
      </c>
      <c r="B32" s="138"/>
      <c r="C32" s="35" t="s">
        <v>334</v>
      </c>
      <c r="D32" s="133" t="s">
        <v>332</v>
      </c>
      <c r="E32" s="134"/>
      <c r="F32" s="134"/>
      <c r="G32" s="134"/>
      <c r="H32" s="75" t="s">
        <v>333</v>
      </c>
      <c r="I32" s="76" t="s">
        <v>334</v>
      </c>
      <c r="J32" s="77"/>
    </row>
    <row r="33" spans="1:10" ht="14.25" x14ac:dyDescent="0.2">
      <c r="A33" s="20"/>
      <c r="B33" s="50"/>
      <c r="C33" s="50"/>
      <c r="D33" s="50"/>
      <c r="E33" s="116"/>
      <c r="F33" s="116"/>
      <c r="G33" s="116"/>
      <c r="H33" s="116"/>
      <c r="I33" s="50"/>
      <c r="J33" s="22"/>
    </row>
    <row r="34" spans="1:10" x14ac:dyDescent="0.2">
      <c r="A34" s="133" t="s">
        <v>321</v>
      </c>
      <c r="B34" s="134"/>
      <c r="C34" s="134"/>
      <c r="D34" s="134"/>
      <c r="E34" s="134" t="s">
        <v>311</v>
      </c>
      <c r="F34" s="134"/>
      <c r="G34" s="134"/>
      <c r="H34" s="134"/>
      <c r="I34" s="134"/>
      <c r="J34" s="25" t="s">
        <v>312</v>
      </c>
    </row>
    <row r="35" spans="1:10" ht="14.25" x14ac:dyDescent="0.2">
      <c r="A35" s="20"/>
      <c r="B35" s="50"/>
      <c r="C35" s="50"/>
      <c r="D35" s="50"/>
      <c r="E35" s="116"/>
      <c r="F35" s="116"/>
      <c r="G35" s="116"/>
      <c r="H35" s="116"/>
      <c r="I35" s="50"/>
      <c r="J35" s="61"/>
    </row>
    <row r="36" spans="1:10" x14ac:dyDescent="0.2">
      <c r="A36" s="120"/>
      <c r="B36" s="121"/>
      <c r="C36" s="121"/>
      <c r="D36" s="121"/>
      <c r="E36" s="120"/>
      <c r="F36" s="121"/>
      <c r="G36" s="121"/>
      <c r="H36" s="121"/>
      <c r="I36" s="122"/>
      <c r="J36" s="51"/>
    </row>
    <row r="37" spans="1:10" ht="14.25" x14ac:dyDescent="0.2">
      <c r="A37" s="20"/>
      <c r="B37" s="50"/>
      <c r="C37" s="65"/>
      <c r="D37" s="136"/>
      <c r="E37" s="136"/>
      <c r="F37" s="136"/>
      <c r="G37" s="136"/>
      <c r="H37" s="136"/>
      <c r="I37" s="136"/>
      <c r="J37" s="22"/>
    </row>
    <row r="38" spans="1:10" x14ac:dyDescent="0.2">
      <c r="A38" s="120"/>
      <c r="B38" s="121"/>
      <c r="C38" s="121"/>
      <c r="D38" s="122"/>
      <c r="E38" s="120"/>
      <c r="F38" s="121"/>
      <c r="G38" s="121"/>
      <c r="H38" s="121"/>
      <c r="I38" s="122"/>
      <c r="J38" s="35"/>
    </row>
    <row r="39" spans="1:10" ht="14.25" x14ac:dyDescent="0.2">
      <c r="A39" s="20"/>
      <c r="B39" s="50"/>
      <c r="C39" s="65"/>
      <c r="D39" s="64"/>
      <c r="E39" s="136"/>
      <c r="F39" s="136"/>
      <c r="G39" s="136"/>
      <c r="H39" s="136"/>
      <c r="I39" s="53"/>
      <c r="J39" s="22"/>
    </row>
    <row r="40" spans="1:10" x14ac:dyDescent="0.2">
      <c r="A40" s="120"/>
      <c r="B40" s="121"/>
      <c r="C40" s="121"/>
      <c r="D40" s="122"/>
      <c r="E40" s="120"/>
      <c r="F40" s="121"/>
      <c r="G40" s="121"/>
      <c r="H40" s="121"/>
      <c r="I40" s="122"/>
      <c r="J40" s="35"/>
    </row>
    <row r="41" spans="1:10" ht="14.25" x14ac:dyDescent="0.2">
      <c r="A41" s="20"/>
      <c r="B41" s="81"/>
      <c r="C41" s="80"/>
      <c r="D41" s="82"/>
      <c r="E41" s="82"/>
      <c r="F41" s="82"/>
      <c r="G41" s="82"/>
      <c r="H41" s="82"/>
      <c r="I41" s="83"/>
      <c r="J41" s="22"/>
    </row>
    <row r="42" spans="1:10" x14ac:dyDescent="0.2">
      <c r="A42" s="120"/>
      <c r="B42" s="121"/>
      <c r="C42" s="121"/>
      <c r="D42" s="122"/>
      <c r="E42" s="120"/>
      <c r="F42" s="121"/>
      <c r="G42" s="121"/>
      <c r="H42" s="121"/>
      <c r="I42" s="122"/>
      <c r="J42" s="35"/>
    </row>
    <row r="43" spans="1:10" ht="14.25" x14ac:dyDescent="0.2">
      <c r="A43" s="26"/>
      <c r="B43" s="65"/>
      <c r="C43" s="115"/>
      <c r="D43" s="115"/>
      <c r="E43" s="116"/>
      <c r="F43" s="116"/>
      <c r="G43" s="115"/>
      <c r="H43" s="115"/>
      <c r="I43" s="115"/>
      <c r="J43" s="22"/>
    </row>
    <row r="44" spans="1:10" x14ac:dyDescent="0.2">
      <c r="A44" s="120"/>
      <c r="B44" s="121"/>
      <c r="C44" s="121"/>
      <c r="D44" s="122"/>
      <c r="E44" s="120"/>
      <c r="F44" s="121"/>
      <c r="G44" s="121"/>
      <c r="H44" s="121"/>
      <c r="I44" s="122"/>
      <c r="J44" s="35"/>
    </row>
    <row r="45" spans="1:10" ht="14.25" x14ac:dyDescent="0.2">
      <c r="A45" s="26"/>
      <c r="B45" s="65"/>
      <c r="C45" s="65"/>
      <c r="D45" s="50"/>
      <c r="E45" s="135"/>
      <c r="F45" s="135"/>
      <c r="G45" s="115"/>
      <c r="H45" s="115"/>
      <c r="I45" s="50"/>
      <c r="J45" s="22"/>
    </row>
    <row r="46" spans="1:10" x14ac:dyDescent="0.2">
      <c r="A46" s="120"/>
      <c r="B46" s="121"/>
      <c r="C46" s="121"/>
      <c r="D46" s="122"/>
      <c r="E46" s="120"/>
      <c r="F46" s="121"/>
      <c r="G46" s="121"/>
      <c r="H46" s="121"/>
      <c r="I46" s="122"/>
      <c r="J46" s="35"/>
    </row>
    <row r="47" spans="1:10" ht="14.25" x14ac:dyDescent="0.2">
      <c r="A47" s="26"/>
      <c r="B47" s="65"/>
      <c r="C47" s="65"/>
      <c r="D47" s="50"/>
      <c r="E47" s="116"/>
      <c r="F47" s="116"/>
      <c r="G47" s="115"/>
      <c r="H47" s="115"/>
      <c r="I47" s="50"/>
      <c r="J47" s="78" t="s">
        <v>335</v>
      </c>
    </row>
    <row r="48" spans="1:10" ht="14.25" x14ac:dyDescent="0.2">
      <c r="A48" s="26"/>
      <c r="B48" s="65"/>
      <c r="C48" s="65"/>
      <c r="D48" s="50"/>
      <c r="E48" s="116"/>
      <c r="F48" s="116"/>
      <c r="G48" s="115"/>
      <c r="H48" s="115"/>
      <c r="I48" s="50"/>
      <c r="J48" s="78" t="s">
        <v>336</v>
      </c>
    </row>
    <row r="49" spans="1:10" ht="14.45" customHeight="1" x14ac:dyDescent="0.2">
      <c r="A49" s="118" t="s">
        <v>313</v>
      </c>
      <c r="B49" s="119"/>
      <c r="C49" s="125" t="s">
        <v>336</v>
      </c>
      <c r="D49" s="126"/>
      <c r="E49" s="123" t="s">
        <v>337</v>
      </c>
      <c r="F49" s="124"/>
      <c r="G49" s="127"/>
      <c r="H49" s="128"/>
      <c r="I49" s="128"/>
      <c r="J49" s="129"/>
    </row>
    <row r="50" spans="1:10" ht="14.25" x14ac:dyDescent="0.2">
      <c r="A50" s="26"/>
      <c r="B50" s="65"/>
      <c r="C50" s="115"/>
      <c r="D50" s="115"/>
      <c r="E50" s="116"/>
      <c r="F50" s="116"/>
      <c r="G50" s="117" t="s">
        <v>338</v>
      </c>
      <c r="H50" s="117"/>
      <c r="I50" s="117"/>
      <c r="J50" s="27"/>
    </row>
    <row r="51" spans="1:10" ht="13.9" customHeight="1" x14ac:dyDescent="0.2">
      <c r="A51" s="118" t="s">
        <v>314</v>
      </c>
      <c r="B51" s="119"/>
      <c r="C51" s="130" t="s">
        <v>456</v>
      </c>
      <c r="D51" s="131"/>
      <c r="E51" s="131"/>
      <c r="F51" s="131"/>
      <c r="G51" s="131"/>
      <c r="H51" s="131"/>
      <c r="I51" s="131"/>
      <c r="J51" s="132"/>
    </row>
    <row r="52" spans="1:10" ht="14.25" x14ac:dyDescent="0.2">
      <c r="A52" s="20"/>
      <c r="B52" s="50"/>
      <c r="C52" s="142" t="s">
        <v>315</v>
      </c>
      <c r="D52" s="142"/>
      <c r="E52" s="142"/>
      <c r="F52" s="142"/>
      <c r="G52" s="142"/>
      <c r="H52" s="142"/>
      <c r="I52" s="142"/>
      <c r="J52" s="22"/>
    </row>
    <row r="53" spans="1:10" ht="14.25" x14ac:dyDescent="0.2">
      <c r="A53" s="118" t="s">
        <v>316</v>
      </c>
      <c r="B53" s="119"/>
      <c r="C53" s="185" t="s">
        <v>457</v>
      </c>
      <c r="D53" s="186"/>
      <c r="E53" s="187"/>
      <c r="F53" s="116"/>
      <c r="G53" s="116"/>
      <c r="H53" s="134"/>
      <c r="I53" s="134"/>
      <c r="J53" s="184"/>
    </row>
    <row r="54" spans="1:10" ht="14.25" x14ac:dyDescent="0.2">
      <c r="A54" s="20"/>
      <c r="B54" s="50"/>
      <c r="C54" s="65"/>
      <c r="D54" s="50"/>
      <c r="E54" s="116"/>
      <c r="F54" s="116"/>
      <c r="G54" s="116"/>
      <c r="H54" s="116"/>
      <c r="I54" s="50"/>
      <c r="J54" s="22"/>
    </row>
    <row r="55" spans="1:10" ht="14.45" customHeight="1" x14ac:dyDescent="0.2">
      <c r="A55" s="118" t="s">
        <v>308</v>
      </c>
      <c r="B55" s="119"/>
      <c r="C55" s="188" t="s">
        <v>458</v>
      </c>
      <c r="D55" s="189"/>
      <c r="E55" s="189"/>
      <c r="F55" s="189"/>
      <c r="G55" s="189"/>
      <c r="H55" s="189"/>
      <c r="I55" s="189"/>
      <c r="J55" s="190"/>
    </row>
    <row r="56" spans="1:10" ht="14.25" x14ac:dyDescent="0.2">
      <c r="A56" s="20"/>
      <c r="B56" s="50"/>
      <c r="C56" s="50"/>
      <c r="D56" s="50"/>
      <c r="E56" s="116"/>
      <c r="F56" s="116"/>
      <c r="G56" s="116"/>
      <c r="H56" s="116"/>
      <c r="I56" s="50"/>
      <c r="J56" s="22"/>
    </row>
    <row r="57" spans="1:10" ht="14.25" x14ac:dyDescent="0.2">
      <c r="A57" s="118" t="s">
        <v>339</v>
      </c>
      <c r="B57" s="119"/>
      <c r="C57" s="180" t="s">
        <v>462</v>
      </c>
      <c r="D57" s="181"/>
      <c r="E57" s="181"/>
      <c r="F57" s="181"/>
      <c r="G57" s="181"/>
      <c r="H57" s="181"/>
      <c r="I57" s="181"/>
      <c r="J57" s="182"/>
    </row>
    <row r="58" spans="1:10" ht="14.45" customHeight="1" x14ac:dyDescent="0.2">
      <c r="A58" s="20"/>
      <c r="B58" s="50"/>
      <c r="C58" s="117" t="s">
        <v>340</v>
      </c>
      <c r="D58" s="117"/>
      <c r="E58" s="117"/>
      <c r="F58" s="117"/>
      <c r="G58" s="50"/>
      <c r="H58" s="50"/>
      <c r="I58" s="50"/>
      <c r="J58" s="22"/>
    </row>
    <row r="59" spans="1:10" ht="14.25" x14ac:dyDescent="0.2">
      <c r="A59" s="118" t="s">
        <v>341</v>
      </c>
      <c r="B59" s="119"/>
      <c r="C59" s="180" t="s">
        <v>463</v>
      </c>
      <c r="D59" s="181"/>
      <c r="E59" s="181"/>
      <c r="F59" s="181"/>
      <c r="G59" s="181"/>
      <c r="H59" s="181"/>
      <c r="I59" s="181"/>
      <c r="J59" s="182"/>
    </row>
    <row r="60" spans="1:10" ht="14.45" customHeight="1" x14ac:dyDescent="0.2">
      <c r="A60" s="28"/>
      <c r="B60" s="29"/>
      <c r="C60" s="183" t="s">
        <v>342</v>
      </c>
      <c r="D60" s="183"/>
      <c r="E60" s="183"/>
      <c r="F60" s="183"/>
      <c r="G60" s="183"/>
      <c r="H60" s="29"/>
      <c r="I60" s="29"/>
      <c r="J60" s="30"/>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8:F58"/>
    <mergeCell ref="A59:B59"/>
    <mergeCell ref="C59:J59"/>
    <mergeCell ref="C60:G60"/>
    <mergeCell ref="C52:I52"/>
    <mergeCell ref="A53:B53"/>
    <mergeCell ref="F53:G53"/>
    <mergeCell ref="H53:J53"/>
    <mergeCell ref="E54:F54"/>
    <mergeCell ref="G54:H54"/>
    <mergeCell ref="A55:B55"/>
    <mergeCell ref="C53:E53"/>
    <mergeCell ref="C55:J55"/>
    <mergeCell ref="C57:J57"/>
    <mergeCell ref="A1:C1"/>
    <mergeCell ref="A2:J2"/>
    <mergeCell ref="A4:D4"/>
    <mergeCell ref="A5:J5"/>
    <mergeCell ref="E11:F11"/>
    <mergeCell ref="G11:H11"/>
    <mergeCell ref="E9:F9"/>
    <mergeCell ref="G9:H9"/>
    <mergeCell ref="A8:I8"/>
    <mergeCell ref="A10:B10"/>
    <mergeCell ref="F10:G10"/>
    <mergeCell ref="H10:I10"/>
    <mergeCell ref="E4:F4"/>
    <mergeCell ref="H4:I4"/>
    <mergeCell ref="C10:D10"/>
    <mergeCell ref="E14:F14"/>
    <mergeCell ref="E15:F15"/>
    <mergeCell ref="A12:B12"/>
    <mergeCell ref="E12:F12"/>
    <mergeCell ref="G12:H12"/>
    <mergeCell ref="E13:F13"/>
    <mergeCell ref="G13:H13"/>
    <mergeCell ref="A14:B14"/>
    <mergeCell ref="G15:H15"/>
    <mergeCell ref="C12:D12"/>
    <mergeCell ref="C14:D14"/>
    <mergeCell ref="H14:I14"/>
    <mergeCell ref="E20:F20"/>
    <mergeCell ref="A16:B16"/>
    <mergeCell ref="A17:J17"/>
    <mergeCell ref="A18:B18"/>
    <mergeCell ref="E19:F19"/>
    <mergeCell ref="G19:H19"/>
    <mergeCell ref="A20:B20"/>
    <mergeCell ref="C16:D16"/>
    <mergeCell ref="C18:J18"/>
    <mergeCell ref="C20:D20"/>
    <mergeCell ref="G20:J20"/>
    <mergeCell ref="E21:F21"/>
    <mergeCell ref="G21:H21"/>
    <mergeCell ref="E25:F25"/>
    <mergeCell ref="G25:H25"/>
    <mergeCell ref="E23:F23"/>
    <mergeCell ref="G23:H23"/>
    <mergeCell ref="A22:B22"/>
    <mergeCell ref="A24:B24"/>
    <mergeCell ref="C22:J22"/>
    <mergeCell ref="C24:J24"/>
    <mergeCell ref="E28:F28"/>
    <mergeCell ref="G28:H28"/>
    <mergeCell ref="A26:B26"/>
    <mergeCell ref="E27:F27"/>
    <mergeCell ref="G27:H27"/>
    <mergeCell ref="A28:B28"/>
    <mergeCell ref="I28:J28"/>
    <mergeCell ref="E29:F29"/>
    <mergeCell ref="G29:H29"/>
    <mergeCell ref="C26:J26"/>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A46:D46"/>
    <mergeCell ref="E46:I46"/>
    <mergeCell ref="E49:F49"/>
    <mergeCell ref="E47:F47"/>
    <mergeCell ref="G47:H47"/>
    <mergeCell ref="E48:F48"/>
    <mergeCell ref="G48:H48"/>
    <mergeCell ref="A49:B49"/>
    <mergeCell ref="C49:D49"/>
    <mergeCell ref="G49:J49"/>
    <mergeCell ref="C51:J51"/>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B1" zoomScale="110" zoomScaleNormal="100" workbookViewId="0">
      <selection activeCell="I134" sqref="I134"/>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195" t="s">
        <v>1</v>
      </c>
      <c r="B1" s="196"/>
      <c r="C1" s="196"/>
      <c r="D1" s="196"/>
      <c r="E1" s="196"/>
      <c r="F1" s="196"/>
      <c r="G1" s="196"/>
      <c r="H1" s="196"/>
      <c r="I1" s="196"/>
    </row>
    <row r="2" spans="1:9" x14ac:dyDescent="0.2">
      <c r="A2" s="197" t="s">
        <v>459</v>
      </c>
      <c r="B2" s="198"/>
      <c r="C2" s="198"/>
      <c r="D2" s="198"/>
      <c r="E2" s="198"/>
      <c r="F2" s="198"/>
      <c r="G2" s="198"/>
      <c r="H2" s="198"/>
      <c r="I2" s="198"/>
    </row>
    <row r="3" spans="1:9" x14ac:dyDescent="0.2">
      <c r="A3" s="199" t="s">
        <v>279</v>
      </c>
      <c r="B3" s="200"/>
      <c r="C3" s="200"/>
      <c r="D3" s="200"/>
      <c r="E3" s="200"/>
      <c r="F3" s="200"/>
      <c r="G3" s="200"/>
      <c r="H3" s="200"/>
      <c r="I3" s="200"/>
    </row>
    <row r="4" spans="1:9" ht="12.75" customHeight="1" x14ac:dyDescent="0.2">
      <c r="A4" s="201" t="s">
        <v>464</v>
      </c>
      <c r="B4" s="202"/>
      <c r="C4" s="202"/>
      <c r="D4" s="202"/>
      <c r="E4" s="202"/>
      <c r="F4" s="202"/>
      <c r="G4" s="202"/>
      <c r="H4" s="202"/>
      <c r="I4" s="203"/>
    </row>
    <row r="5" spans="1:9" ht="34.5" thickBot="1" x14ac:dyDescent="0.25">
      <c r="A5" s="207" t="s">
        <v>2</v>
      </c>
      <c r="B5" s="208"/>
      <c r="C5" s="208"/>
      <c r="D5" s="208"/>
      <c r="E5" s="208"/>
      <c r="F5" s="209"/>
      <c r="G5" s="13" t="s">
        <v>104</v>
      </c>
      <c r="H5" s="32" t="s">
        <v>292</v>
      </c>
      <c r="I5" s="33" t="s">
        <v>297</v>
      </c>
    </row>
    <row r="6" spans="1:9" x14ac:dyDescent="0.2">
      <c r="A6" s="204">
        <v>1</v>
      </c>
      <c r="B6" s="205"/>
      <c r="C6" s="205"/>
      <c r="D6" s="205"/>
      <c r="E6" s="205"/>
      <c r="F6" s="206"/>
      <c r="G6" s="14">
        <v>2</v>
      </c>
      <c r="H6" s="15">
        <v>3</v>
      </c>
      <c r="I6" s="15">
        <v>4</v>
      </c>
    </row>
    <row r="7" spans="1:9" x14ac:dyDescent="0.2">
      <c r="A7" s="210"/>
      <c r="B7" s="210"/>
      <c r="C7" s="210"/>
      <c r="D7" s="210"/>
      <c r="E7" s="210"/>
      <c r="F7" s="210"/>
      <c r="G7" s="210"/>
      <c r="H7" s="210"/>
      <c r="I7" s="211"/>
    </row>
    <row r="8" spans="1:9" ht="12.75" customHeight="1" x14ac:dyDescent="0.2">
      <c r="A8" s="212" t="s">
        <v>4</v>
      </c>
      <c r="B8" s="212"/>
      <c r="C8" s="212"/>
      <c r="D8" s="212"/>
      <c r="E8" s="212"/>
      <c r="F8" s="212"/>
      <c r="G8" s="84">
        <v>1</v>
      </c>
      <c r="H8" s="85">
        <v>0</v>
      </c>
      <c r="I8" s="85">
        <v>0</v>
      </c>
    </row>
    <row r="9" spans="1:9" ht="12.75" customHeight="1" x14ac:dyDescent="0.2">
      <c r="A9" s="193" t="s">
        <v>5</v>
      </c>
      <c r="B9" s="193"/>
      <c r="C9" s="193"/>
      <c r="D9" s="193"/>
      <c r="E9" s="193"/>
      <c r="F9" s="193"/>
      <c r="G9" s="86">
        <v>2</v>
      </c>
      <c r="H9" s="87">
        <f>H10+H17+H27+H38+H43</f>
        <v>256963124</v>
      </c>
      <c r="I9" s="87">
        <f>I10+I17+I27+I38+I43</f>
        <v>242220487</v>
      </c>
    </row>
    <row r="10" spans="1:9" ht="12.75" customHeight="1" x14ac:dyDescent="0.2">
      <c r="A10" s="192" t="s">
        <v>6</v>
      </c>
      <c r="B10" s="192"/>
      <c r="C10" s="192"/>
      <c r="D10" s="192"/>
      <c r="E10" s="192"/>
      <c r="F10" s="192"/>
      <c r="G10" s="86">
        <v>3</v>
      </c>
      <c r="H10" s="87">
        <f>H11+H12+H13+H14+H15+H16</f>
        <v>22748672</v>
      </c>
      <c r="I10" s="87">
        <f>I11+I12+I13+I14+I15+I16</f>
        <v>31541481</v>
      </c>
    </row>
    <row r="11" spans="1:9" ht="12.75" customHeight="1" x14ac:dyDescent="0.2">
      <c r="A11" s="191" t="s">
        <v>7</v>
      </c>
      <c r="B11" s="191"/>
      <c r="C11" s="191"/>
      <c r="D11" s="191"/>
      <c r="E11" s="191"/>
      <c r="F11" s="191"/>
      <c r="G11" s="84">
        <v>4</v>
      </c>
      <c r="H11" s="106">
        <v>0</v>
      </c>
      <c r="I11" s="106">
        <v>0</v>
      </c>
    </row>
    <row r="12" spans="1:9" ht="23.45" customHeight="1" x14ac:dyDescent="0.2">
      <c r="A12" s="191" t="s">
        <v>8</v>
      </c>
      <c r="B12" s="191"/>
      <c r="C12" s="191"/>
      <c r="D12" s="191"/>
      <c r="E12" s="191"/>
      <c r="F12" s="191"/>
      <c r="G12" s="84">
        <v>5</v>
      </c>
      <c r="H12" s="105">
        <v>14233941</v>
      </c>
      <c r="I12" s="105">
        <v>18846675</v>
      </c>
    </row>
    <row r="13" spans="1:9" ht="12.75" customHeight="1" x14ac:dyDescent="0.2">
      <c r="A13" s="191" t="s">
        <v>9</v>
      </c>
      <c r="B13" s="191"/>
      <c r="C13" s="191"/>
      <c r="D13" s="191"/>
      <c r="E13" s="191"/>
      <c r="F13" s="191"/>
      <c r="G13" s="84">
        <v>6</v>
      </c>
      <c r="H13" s="105">
        <v>273512</v>
      </c>
      <c r="I13" s="105">
        <v>0</v>
      </c>
    </row>
    <row r="14" spans="1:9" ht="12.75" customHeight="1" x14ac:dyDescent="0.2">
      <c r="A14" s="191" t="s">
        <v>10</v>
      </c>
      <c r="B14" s="191"/>
      <c r="C14" s="191"/>
      <c r="D14" s="191"/>
      <c r="E14" s="191"/>
      <c r="F14" s="191"/>
      <c r="G14" s="84">
        <v>7</v>
      </c>
      <c r="H14" s="105">
        <v>0</v>
      </c>
      <c r="I14" s="105">
        <v>699913</v>
      </c>
    </row>
    <row r="15" spans="1:9" ht="12.75" customHeight="1" x14ac:dyDescent="0.2">
      <c r="A15" s="191" t="s">
        <v>11</v>
      </c>
      <c r="B15" s="191"/>
      <c r="C15" s="191"/>
      <c r="D15" s="191"/>
      <c r="E15" s="191"/>
      <c r="F15" s="191"/>
      <c r="G15" s="84">
        <v>8</v>
      </c>
      <c r="H15" s="105">
        <v>8241219</v>
      </c>
      <c r="I15" s="105">
        <v>11994893</v>
      </c>
    </row>
    <row r="16" spans="1:9" ht="12.75" customHeight="1" x14ac:dyDescent="0.2">
      <c r="A16" s="191" t="s">
        <v>12</v>
      </c>
      <c r="B16" s="191"/>
      <c r="C16" s="191"/>
      <c r="D16" s="191"/>
      <c r="E16" s="191"/>
      <c r="F16" s="191"/>
      <c r="G16" s="84">
        <v>9</v>
      </c>
      <c r="H16" s="105">
        <v>0</v>
      </c>
      <c r="I16" s="105">
        <v>0</v>
      </c>
    </row>
    <row r="17" spans="1:9" ht="12.75" customHeight="1" x14ac:dyDescent="0.2">
      <c r="A17" s="192" t="s">
        <v>13</v>
      </c>
      <c r="B17" s="192"/>
      <c r="C17" s="192"/>
      <c r="D17" s="192"/>
      <c r="E17" s="192"/>
      <c r="F17" s="192"/>
      <c r="G17" s="86">
        <v>10</v>
      </c>
      <c r="H17" s="87">
        <f>H18+H19+H20+H21+H22+H23+H24+H25+H26</f>
        <v>15202196</v>
      </c>
      <c r="I17" s="87">
        <f>I18+I19+I20+I21+I22+I23+I24+I25+I26</f>
        <v>21440570</v>
      </c>
    </row>
    <row r="18" spans="1:9" ht="12.75" customHeight="1" x14ac:dyDescent="0.2">
      <c r="A18" s="191" t="s">
        <v>14</v>
      </c>
      <c r="B18" s="191"/>
      <c r="C18" s="191"/>
      <c r="D18" s="191"/>
      <c r="E18" s="191"/>
      <c r="F18" s="191"/>
      <c r="G18" s="84">
        <v>11</v>
      </c>
      <c r="H18" s="105">
        <v>11535824</v>
      </c>
      <c r="I18" s="105">
        <v>11535824</v>
      </c>
    </row>
    <row r="19" spans="1:9" ht="12.75" customHeight="1" x14ac:dyDescent="0.2">
      <c r="A19" s="191" t="s">
        <v>15</v>
      </c>
      <c r="B19" s="191"/>
      <c r="C19" s="191"/>
      <c r="D19" s="191"/>
      <c r="E19" s="191"/>
      <c r="F19" s="191"/>
      <c r="G19" s="84">
        <v>12</v>
      </c>
      <c r="H19" s="105">
        <v>0</v>
      </c>
      <c r="I19" s="105">
        <v>0</v>
      </c>
    </row>
    <row r="20" spans="1:9" ht="12.75" customHeight="1" x14ac:dyDescent="0.2">
      <c r="A20" s="191" t="s">
        <v>16</v>
      </c>
      <c r="B20" s="191"/>
      <c r="C20" s="191"/>
      <c r="D20" s="191"/>
      <c r="E20" s="191"/>
      <c r="F20" s="191"/>
      <c r="G20" s="84">
        <v>13</v>
      </c>
      <c r="H20" s="105">
        <v>2569394</v>
      </c>
      <c r="I20" s="105">
        <v>7680429</v>
      </c>
    </row>
    <row r="21" spans="1:9" ht="12.75" customHeight="1" x14ac:dyDescent="0.2">
      <c r="A21" s="191" t="s">
        <v>17</v>
      </c>
      <c r="B21" s="191"/>
      <c r="C21" s="191"/>
      <c r="D21" s="191"/>
      <c r="E21" s="191"/>
      <c r="F21" s="191"/>
      <c r="G21" s="84">
        <v>14</v>
      </c>
      <c r="H21" s="105">
        <v>1096978</v>
      </c>
      <c r="I21" s="105">
        <v>2224317</v>
      </c>
    </row>
    <row r="22" spans="1:9" ht="12.75" customHeight="1" x14ac:dyDescent="0.2">
      <c r="A22" s="191" t="s">
        <v>18</v>
      </c>
      <c r="B22" s="191"/>
      <c r="C22" s="191"/>
      <c r="D22" s="191"/>
      <c r="E22" s="191"/>
      <c r="F22" s="191"/>
      <c r="G22" s="84">
        <v>15</v>
      </c>
      <c r="H22" s="107">
        <v>0</v>
      </c>
      <c r="I22" s="107">
        <v>0</v>
      </c>
    </row>
    <row r="23" spans="1:9" ht="12.75" customHeight="1" x14ac:dyDescent="0.2">
      <c r="A23" s="191" t="s">
        <v>19</v>
      </c>
      <c r="B23" s="191"/>
      <c r="C23" s="191"/>
      <c r="D23" s="191"/>
      <c r="E23" s="191"/>
      <c r="F23" s="191"/>
      <c r="G23" s="84">
        <v>16</v>
      </c>
      <c r="H23" s="107">
        <v>0</v>
      </c>
      <c r="I23" s="107">
        <v>0</v>
      </c>
    </row>
    <row r="24" spans="1:9" ht="12.75" customHeight="1" x14ac:dyDescent="0.2">
      <c r="A24" s="191" t="s">
        <v>20</v>
      </c>
      <c r="B24" s="191"/>
      <c r="C24" s="191"/>
      <c r="D24" s="191"/>
      <c r="E24" s="191"/>
      <c r="F24" s="191"/>
      <c r="G24" s="84">
        <v>17</v>
      </c>
      <c r="H24" s="107">
        <v>0</v>
      </c>
      <c r="I24" s="107">
        <v>0</v>
      </c>
    </row>
    <row r="25" spans="1:9" ht="12.75" customHeight="1" x14ac:dyDescent="0.2">
      <c r="A25" s="191" t="s">
        <v>21</v>
      </c>
      <c r="B25" s="191"/>
      <c r="C25" s="191"/>
      <c r="D25" s="191"/>
      <c r="E25" s="191"/>
      <c r="F25" s="191"/>
      <c r="G25" s="84">
        <v>18</v>
      </c>
      <c r="H25" s="107">
        <v>0</v>
      </c>
      <c r="I25" s="107">
        <v>0</v>
      </c>
    </row>
    <row r="26" spans="1:9" ht="12.75" customHeight="1" x14ac:dyDescent="0.2">
      <c r="A26" s="191" t="s">
        <v>22</v>
      </c>
      <c r="B26" s="191"/>
      <c r="C26" s="191"/>
      <c r="D26" s="191"/>
      <c r="E26" s="191"/>
      <c r="F26" s="191"/>
      <c r="G26" s="84">
        <v>19</v>
      </c>
      <c r="H26" s="107">
        <v>0</v>
      </c>
      <c r="I26" s="107">
        <v>0</v>
      </c>
    </row>
    <row r="27" spans="1:9" ht="12.75" customHeight="1" x14ac:dyDescent="0.2">
      <c r="A27" s="192" t="s">
        <v>23</v>
      </c>
      <c r="B27" s="192"/>
      <c r="C27" s="192"/>
      <c r="D27" s="192"/>
      <c r="E27" s="192"/>
      <c r="F27" s="192"/>
      <c r="G27" s="86">
        <v>20</v>
      </c>
      <c r="H27" s="87">
        <f>SUM(H28:H37)</f>
        <v>218750174</v>
      </c>
      <c r="I27" s="87">
        <f>SUM(I28:I37)</f>
        <v>188976448</v>
      </c>
    </row>
    <row r="28" spans="1:9" ht="12.75" customHeight="1" x14ac:dyDescent="0.2">
      <c r="A28" s="191" t="s">
        <v>24</v>
      </c>
      <c r="B28" s="191"/>
      <c r="C28" s="191"/>
      <c r="D28" s="191"/>
      <c r="E28" s="191"/>
      <c r="F28" s="191"/>
      <c r="G28" s="84">
        <v>21</v>
      </c>
      <c r="H28" s="105">
        <v>155781214</v>
      </c>
      <c r="I28" s="105">
        <v>129176448</v>
      </c>
    </row>
    <row r="29" spans="1:9" ht="12.75" customHeight="1" x14ac:dyDescent="0.2">
      <c r="A29" s="191" t="s">
        <v>25</v>
      </c>
      <c r="B29" s="191"/>
      <c r="C29" s="191"/>
      <c r="D29" s="191"/>
      <c r="E29" s="191"/>
      <c r="F29" s="191"/>
      <c r="G29" s="84">
        <v>22</v>
      </c>
      <c r="H29" s="105">
        <v>0</v>
      </c>
      <c r="I29" s="105">
        <v>0</v>
      </c>
    </row>
    <row r="30" spans="1:9" ht="12.75" customHeight="1" x14ac:dyDescent="0.2">
      <c r="A30" s="191" t="s">
        <v>26</v>
      </c>
      <c r="B30" s="191"/>
      <c r="C30" s="191"/>
      <c r="D30" s="191"/>
      <c r="E30" s="191"/>
      <c r="F30" s="191"/>
      <c r="G30" s="84">
        <v>23</v>
      </c>
      <c r="H30" s="105">
        <v>0</v>
      </c>
      <c r="I30" s="105">
        <v>0</v>
      </c>
    </row>
    <row r="31" spans="1:9" ht="24.6" customHeight="1" x14ac:dyDescent="0.2">
      <c r="A31" s="191" t="s">
        <v>27</v>
      </c>
      <c r="B31" s="191"/>
      <c r="C31" s="191"/>
      <c r="D31" s="191"/>
      <c r="E31" s="191"/>
      <c r="F31" s="191"/>
      <c r="G31" s="84">
        <v>24</v>
      </c>
      <c r="H31" s="105">
        <v>44106260</v>
      </c>
      <c r="I31" s="105">
        <v>41500000</v>
      </c>
    </row>
    <row r="32" spans="1:9" ht="24" customHeight="1" x14ac:dyDescent="0.2">
      <c r="A32" s="191" t="s">
        <v>28</v>
      </c>
      <c r="B32" s="191"/>
      <c r="C32" s="191"/>
      <c r="D32" s="191"/>
      <c r="E32" s="191"/>
      <c r="F32" s="191"/>
      <c r="G32" s="84">
        <v>25</v>
      </c>
      <c r="H32" s="105">
        <v>0</v>
      </c>
      <c r="I32" s="105">
        <v>0</v>
      </c>
    </row>
    <row r="33" spans="1:9" ht="26.45" customHeight="1" x14ac:dyDescent="0.2">
      <c r="A33" s="191" t="s">
        <v>29</v>
      </c>
      <c r="B33" s="191"/>
      <c r="C33" s="191"/>
      <c r="D33" s="191"/>
      <c r="E33" s="191"/>
      <c r="F33" s="191"/>
      <c r="G33" s="84">
        <v>26</v>
      </c>
      <c r="H33" s="105">
        <v>18862700</v>
      </c>
      <c r="I33" s="105">
        <v>18300000</v>
      </c>
    </row>
    <row r="34" spans="1:9" ht="12.75" customHeight="1" x14ac:dyDescent="0.2">
      <c r="A34" s="191" t="s">
        <v>30</v>
      </c>
      <c r="B34" s="191"/>
      <c r="C34" s="191"/>
      <c r="D34" s="191"/>
      <c r="E34" s="191"/>
      <c r="F34" s="191"/>
      <c r="G34" s="84">
        <v>27</v>
      </c>
      <c r="H34" s="108">
        <v>0</v>
      </c>
      <c r="I34" s="108">
        <v>0</v>
      </c>
    </row>
    <row r="35" spans="1:9" ht="12.75" customHeight="1" x14ac:dyDescent="0.2">
      <c r="A35" s="191" t="s">
        <v>31</v>
      </c>
      <c r="B35" s="191"/>
      <c r="C35" s="191"/>
      <c r="D35" s="191"/>
      <c r="E35" s="191"/>
      <c r="F35" s="191"/>
      <c r="G35" s="84">
        <v>28</v>
      </c>
      <c r="H35" s="108">
        <v>0</v>
      </c>
      <c r="I35" s="108">
        <v>0</v>
      </c>
    </row>
    <row r="36" spans="1:9" ht="12.75" customHeight="1" x14ac:dyDescent="0.2">
      <c r="A36" s="191" t="s">
        <v>32</v>
      </c>
      <c r="B36" s="191"/>
      <c r="C36" s="191"/>
      <c r="D36" s="191"/>
      <c r="E36" s="191"/>
      <c r="F36" s="191"/>
      <c r="G36" s="84">
        <v>29</v>
      </c>
      <c r="H36" s="108">
        <v>0</v>
      </c>
      <c r="I36" s="108">
        <v>0</v>
      </c>
    </row>
    <row r="37" spans="1:9" ht="12.75" customHeight="1" x14ac:dyDescent="0.2">
      <c r="A37" s="191" t="s">
        <v>33</v>
      </c>
      <c r="B37" s="191"/>
      <c r="C37" s="191"/>
      <c r="D37" s="191"/>
      <c r="E37" s="191"/>
      <c r="F37" s="191"/>
      <c r="G37" s="84">
        <v>30</v>
      </c>
      <c r="H37" s="108">
        <v>0</v>
      </c>
      <c r="I37" s="108">
        <v>0</v>
      </c>
    </row>
    <row r="38" spans="1:9" ht="12.75" customHeight="1" x14ac:dyDescent="0.2">
      <c r="A38" s="192" t="s">
        <v>34</v>
      </c>
      <c r="B38" s="192"/>
      <c r="C38" s="192"/>
      <c r="D38" s="192"/>
      <c r="E38" s="192"/>
      <c r="F38" s="192"/>
      <c r="G38" s="86">
        <v>31</v>
      </c>
      <c r="H38" s="87">
        <f>H39+H40+H41+H42</f>
        <v>127326</v>
      </c>
      <c r="I38" s="87">
        <f>I39+I40+I41+I42</f>
        <v>127232</v>
      </c>
    </row>
    <row r="39" spans="1:9" ht="12.75" customHeight="1" x14ac:dyDescent="0.2">
      <c r="A39" s="191" t="s">
        <v>35</v>
      </c>
      <c r="B39" s="191"/>
      <c r="C39" s="191"/>
      <c r="D39" s="191"/>
      <c r="E39" s="191"/>
      <c r="F39" s="191"/>
      <c r="G39" s="84">
        <v>32</v>
      </c>
      <c r="H39" s="105">
        <v>0</v>
      </c>
      <c r="I39" s="105">
        <v>0</v>
      </c>
    </row>
    <row r="40" spans="1:9" ht="12.75" customHeight="1" x14ac:dyDescent="0.2">
      <c r="A40" s="191" t="s">
        <v>36</v>
      </c>
      <c r="B40" s="191"/>
      <c r="C40" s="191"/>
      <c r="D40" s="191"/>
      <c r="E40" s="191"/>
      <c r="F40" s="191"/>
      <c r="G40" s="84">
        <v>33</v>
      </c>
      <c r="H40" s="105">
        <v>0</v>
      </c>
      <c r="I40" s="105">
        <v>0</v>
      </c>
    </row>
    <row r="41" spans="1:9" ht="12.75" customHeight="1" x14ac:dyDescent="0.2">
      <c r="A41" s="191" t="s">
        <v>37</v>
      </c>
      <c r="B41" s="191"/>
      <c r="C41" s="191"/>
      <c r="D41" s="191"/>
      <c r="E41" s="191"/>
      <c r="F41" s="191"/>
      <c r="G41" s="84">
        <v>34</v>
      </c>
      <c r="H41" s="105">
        <v>127326</v>
      </c>
      <c r="I41" s="105">
        <v>127232</v>
      </c>
    </row>
    <row r="42" spans="1:9" ht="12.75" customHeight="1" x14ac:dyDescent="0.2">
      <c r="A42" s="191" t="s">
        <v>38</v>
      </c>
      <c r="B42" s="191"/>
      <c r="C42" s="191"/>
      <c r="D42" s="191"/>
      <c r="E42" s="191"/>
      <c r="F42" s="191"/>
      <c r="G42" s="84">
        <v>35</v>
      </c>
      <c r="H42" s="105">
        <v>0</v>
      </c>
      <c r="I42" s="105">
        <v>0</v>
      </c>
    </row>
    <row r="43" spans="1:9" ht="12.75" customHeight="1" x14ac:dyDescent="0.2">
      <c r="A43" s="194" t="s">
        <v>39</v>
      </c>
      <c r="B43" s="194"/>
      <c r="C43" s="194"/>
      <c r="D43" s="194"/>
      <c r="E43" s="194"/>
      <c r="F43" s="194"/>
      <c r="G43" s="84">
        <v>36</v>
      </c>
      <c r="H43" s="105">
        <v>134756</v>
      </c>
      <c r="I43" s="105">
        <v>134756</v>
      </c>
    </row>
    <row r="44" spans="1:9" ht="12.75" customHeight="1" x14ac:dyDescent="0.2">
      <c r="A44" s="193" t="s">
        <v>40</v>
      </c>
      <c r="B44" s="193"/>
      <c r="C44" s="193"/>
      <c r="D44" s="193"/>
      <c r="E44" s="193"/>
      <c r="F44" s="193"/>
      <c r="G44" s="86">
        <v>37</v>
      </c>
      <c r="H44" s="87">
        <f>H45+H53+H60+H70</f>
        <v>403969592</v>
      </c>
      <c r="I44" s="87">
        <f>I45+I53+I60+I70</f>
        <v>498556389</v>
      </c>
    </row>
    <row r="45" spans="1:9" ht="12.75" customHeight="1" x14ac:dyDescent="0.2">
      <c r="A45" s="192" t="s">
        <v>41</v>
      </c>
      <c r="B45" s="192"/>
      <c r="C45" s="192"/>
      <c r="D45" s="192"/>
      <c r="E45" s="192"/>
      <c r="F45" s="192"/>
      <c r="G45" s="86">
        <v>38</v>
      </c>
      <c r="H45" s="87">
        <f>SUM(H46:H52)</f>
        <v>112668782</v>
      </c>
      <c r="I45" s="87">
        <f>SUM(I46:I52)</f>
        <v>165374132</v>
      </c>
    </row>
    <row r="46" spans="1:9" ht="12.75" customHeight="1" x14ac:dyDescent="0.2">
      <c r="A46" s="191" t="s">
        <v>42</v>
      </c>
      <c r="B46" s="191"/>
      <c r="C46" s="191"/>
      <c r="D46" s="191"/>
      <c r="E46" s="191"/>
      <c r="F46" s="191"/>
      <c r="G46" s="84">
        <v>39</v>
      </c>
      <c r="H46" s="105">
        <v>0</v>
      </c>
      <c r="I46" s="105">
        <v>0</v>
      </c>
    </row>
    <row r="47" spans="1:9" ht="12.75" customHeight="1" x14ac:dyDescent="0.2">
      <c r="A47" s="191" t="s">
        <v>43</v>
      </c>
      <c r="B47" s="191"/>
      <c r="C47" s="191"/>
      <c r="D47" s="191"/>
      <c r="E47" s="191"/>
      <c r="F47" s="191"/>
      <c r="G47" s="84">
        <v>40</v>
      </c>
      <c r="H47" s="105">
        <v>0</v>
      </c>
      <c r="I47" s="105">
        <v>0</v>
      </c>
    </row>
    <row r="48" spans="1:9" ht="12.75" customHeight="1" x14ac:dyDescent="0.2">
      <c r="A48" s="191" t="s">
        <v>44</v>
      </c>
      <c r="B48" s="191"/>
      <c r="C48" s="191"/>
      <c r="D48" s="191"/>
      <c r="E48" s="191"/>
      <c r="F48" s="191"/>
      <c r="G48" s="84">
        <v>41</v>
      </c>
      <c r="H48" s="105">
        <v>0</v>
      </c>
      <c r="I48" s="105">
        <v>0</v>
      </c>
    </row>
    <row r="49" spans="1:9" ht="12.75" customHeight="1" x14ac:dyDescent="0.2">
      <c r="A49" s="191" t="s">
        <v>45</v>
      </c>
      <c r="B49" s="191"/>
      <c r="C49" s="191"/>
      <c r="D49" s="191"/>
      <c r="E49" s="191"/>
      <c r="F49" s="191"/>
      <c r="G49" s="84">
        <v>42</v>
      </c>
      <c r="H49" s="105">
        <v>94612650</v>
      </c>
      <c r="I49" s="105">
        <v>161315034</v>
      </c>
    </row>
    <row r="50" spans="1:9" ht="12.75" customHeight="1" x14ac:dyDescent="0.2">
      <c r="A50" s="191" t="s">
        <v>46</v>
      </c>
      <c r="B50" s="191"/>
      <c r="C50" s="191"/>
      <c r="D50" s="191"/>
      <c r="E50" s="191"/>
      <c r="F50" s="191"/>
      <c r="G50" s="84">
        <v>43</v>
      </c>
      <c r="H50" s="105">
        <v>18056132</v>
      </c>
      <c r="I50" s="105">
        <v>4059098</v>
      </c>
    </row>
    <row r="51" spans="1:9" ht="12.75" customHeight="1" x14ac:dyDescent="0.2">
      <c r="A51" s="191" t="s">
        <v>47</v>
      </c>
      <c r="B51" s="191"/>
      <c r="C51" s="191"/>
      <c r="D51" s="191"/>
      <c r="E51" s="191"/>
      <c r="F51" s="191"/>
      <c r="G51" s="84">
        <v>44</v>
      </c>
      <c r="H51" s="105">
        <v>0</v>
      </c>
      <c r="I51" s="105">
        <v>0</v>
      </c>
    </row>
    <row r="52" spans="1:9" ht="12.75" customHeight="1" x14ac:dyDescent="0.2">
      <c r="A52" s="191" t="s">
        <v>48</v>
      </c>
      <c r="B52" s="191"/>
      <c r="C52" s="191"/>
      <c r="D52" s="191"/>
      <c r="E52" s="191"/>
      <c r="F52" s="191"/>
      <c r="G52" s="84">
        <v>45</v>
      </c>
      <c r="H52" s="105">
        <v>0</v>
      </c>
      <c r="I52" s="105">
        <v>0</v>
      </c>
    </row>
    <row r="53" spans="1:9" ht="12.75" customHeight="1" x14ac:dyDescent="0.2">
      <c r="A53" s="192" t="s">
        <v>49</v>
      </c>
      <c r="B53" s="192"/>
      <c r="C53" s="192"/>
      <c r="D53" s="192"/>
      <c r="E53" s="192"/>
      <c r="F53" s="192"/>
      <c r="G53" s="86">
        <v>46</v>
      </c>
      <c r="H53" s="87">
        <f>SUM(H54:H59)</f>
        <v>182033492</v>
      </c>
      <c r="I53" s="87">
        <f>SUM(I54:I59)</f>
        <v>258393860</v>
      </c>
    </row>
    <row r="54" spans="1:9" ht="12.75" customHeight="1" x14ac:dyDescent="0.2">
      <c r="A54" s="191" t="s">
        <v>50</v>
      </c>
      <c r="B54" s="191"/>
      <c r="C54" s="191"/>
      <c r="D54" s="191"/>
      <c r="E54" s="191"/>
      <c r="F54" s="191"/>
      <c r="G54" s="84">
        <v>47</v>
      </c>
      <c r="H54" s="105">
        <v>26731019</v>
      </c>
      <c r="I54" s="105">
        <v>64602845</v>
      </c>
    </row>
    <row r="55" spans="1:9" ht="12.75" customHeight="1" x14ac:dyDescent="0.2">
      <c r="A55" s="191" t="s">
        <v>51</v>
      </c>
      <c r="B55" s="191"/>
      <c r="C55" s="191"/>
      <c r="D55" s="191"/>
      <c r="E55" s="191"/>
      <c r="F55" s="191"/>
      <c r="G55" s="84">
        <v>48</v>
      </c>
      <c r="H55" s="105">
        <v>0</v>
      </c>
      <c r="I55" s="105">
        <v>0</v>
      </c>
    </row>
    <row r="56" spans="1:9" ht="12.75" customHeight="1" x14ac:dyDescent="0.2">
      <c r="A56" s="191" t="s">
        <v>52</v>
      </c>
      <c r="B56" s="191"/>
      <c r="C56" s="191"/>
      <c r="D56" s="191"/>
      <c r="E56" s="191"/>
      <c r="F56" s="191"/>
      <c r="G56" s="84">
        <v>49</v>
      </c>
      <c r="H56" s="105">
        <v>143534426</v>
      </c>
      <c r="I56" s="105">
        <v>162853816</v>
      </c>
    </row>
    <row r="57" spans="1:9" ht="12.75" customHeight="1" x14ac:dyDescent="0.2">
      <c r="A57" s="191" t="s">
        <v>53</v>
      </c>
      <c r="B57" s="191"/>
      <c r="C57" s="191"/>
      <c r="D57" s="191"/>
      <c r="E57" s="191"/>
      <c r="F57" s="191"/>
      <c r="G57" s="84">
        <v>50</v>
      </c>
      <c r="H57" s="105">
        <v>65690</v>
      </c>
      <c r="I57" s="105">
        <v>88597</v>
      </c>
    </row>
    <row r="58" spans="1:9" ht="12.75" customHeight="1" x14ac:dyDescent="0.2">
      <c r="A58" s="191" t="s">
        <v>54</v>
      </c>
      <c r="B58" s="191"/>
      <c r="C58" s="191"/>
      <c r="D58" s="191"/>
      <c r="E58" s="191"/>
      <c r="F58" s="191"/>
      <c r="G58" s="84">
        <v>51</v>
      </c>
      <c r="H58" s="105">
        <v>2761620</v>
      </c>
      <c r="I58" s="105">
        <v>5498564</v>
      </c>
    </row>
    <row r="59" spans="1:9" ht="12.75" customHeight="1" x14ac:dyDescent="0.2">
      <c r="A59" s="191" t="s">
        <v>55</v>
      </c>
      <c r="B59" s="191"/>
      <c r="C59" s="191"/>
      <c r="D59" s="191"/>
      <c r="E59" s="191"/>
      <c r="F59" s="191"/>
      <c r="G59" s="84">
        <v>52</v>
      </c>
      <c r="H59" s="105">
        <v>8940737</v>
      </c>
      <c r="I59" s="105">
        <v>25350038</v>
      </c>
    </row>
    <row r="60" spans="1:9" ht="12.75" customHeight="1" x14ac:dyDescent="0.2">
      <c r="A60" s="192" t="s">
        <v>56</v>
      </c>
      <c r="B60" s="192"/>
      <c r="C60" s="192"/>
      <c r="D60" s="192"/>
      <c r="E60" s="192"/>
      <c r="F60" s="192"/>
      <c r="G60" s="86">
        <v>53</v>
      </c>
      <c r="H60" s="87">
        <f>SUM(H61:H69)</f>
        <v>16595131</v>
      </c>
      <c r="I60" s="87">
        <f>SUM(I61:I69)</f>
        <v>9741168</v>
      </c>
    </row>
    <row r="61" spans="1:9" ht="12.75" customHeight="1" x14ac:dyDescent="0.2">
      <c r="A61" s="191" t="s">
        <v>24</v>
      </c>
      <c r="B61" s="191"/>
      <c r="C61" s="191"/>
      <c r="D61" s="191"/>
      <c r="E61" s="191"/>
      <c r="F61" s="191"/>
      <c r="G61" s="84">
        <v>54</v>
      </c>
      <c r="H61" s="105">
        <v>0</v>
      </c>
      <c r="I61" s="105">
        <v>0</v>
      </c>
    </row>
    <row r="62" spans="1:9" ht="12.75" customHeight="1" x14ac:dyDescent="0.2">
      <c r="A62" s="191" t="s">
        <v>25</v>
      </c>
      <c r="B62" s="191"/>
      <c r="C62" s="191"/>
      <c r="D62" s="191"/>
      <c r="E62" s="191"/>
      <c r="F62" s="191"/>
      <c r="G62" s="84">
        <v>55</v>
      </c>
      <c r="H62" s="105">
        <v>0</v>
      </c>
      <c r="I62" s="105">
        <v>0</v>
      </c>
    </row>
    <row r="63" spans="1:9" ht="12.75" customHeight="1" x14ac:dyDescent="0.2">
      <c r="A63" s="191" t="s">
        <v>26</v>
      </c>
      <c r="B63" s="191"/>
      <c r="C63" s="191"/>
      <c r="D63" s="191"/>
      <c r="E63" s="191"/>
      <c r="F63" s="191"/>
      <c r="G63" s="84">
        <v>56</v>
      </c>
      <c r="H63" s="105">
        <v>4998666</v>
      </c>
      <c r="I63" s="105">
        <v>3475839</v>
      </c>
    </row>
    <row r="64" spans="1:9" ht="23.45" customHeight="1" x14ac:dyDescent="0.2">
      <c r="A64" s="191" t="s">
        <v>57</v>
      </c>
      <c r="B64" s="191"/>
      <c r="C64" s="191"/>
      <c r="D64" s="191"/>
      <c r="E64" s="191"/>
      <c r="F64" s="191"/>
      <c r="G64" s="84">
        <v>57</v>
      </c>
      <c r="H64" s="105">
        <v>0</v>
      </c>
      <c r="I64" s="105">
        <v>0</v>
      </c>
    </row>
    <row r="65" spans="1:9" ht="21" customHeight="1" x14ac:dyDescent="0.2">
      <c r="A65" s="191" t="s">
        <v>28</v>
      </c>
      <c r="B65" s="191"/>
      <c r="C65" s="191"/>
      <c r="D65" s="191"/>
      <c r="E65" s="191"/>
      <c r="F65" s="191"/>
      <c r="G65" s="84">
        <v>58</v>
      </c>
      <c r="H65" s="105">
        <v>0</v>
      </c>
      <c r="I65" s="105">
        <v>0</v>
      </c>
    </row>
    <row r="66" spans="1:9" ht="22.9" customHeight="1" x14ac:dyDescent="0.2">
      <c r="A66" s="191" t="s">
        <v>29</v>
      </c>
      <c r="B66" s="191"/>
      <c r="C66" s="191"/>
      <c r="D66" s="191"/>
      <c r="E66" s="191"/>
      <c r="F66" s="191"/>
      <c r="G66" s="84">
        <v>59</v>
      </c>
      <c r="H66" s="105">
        <v>0</v>
      </c>
      <c r="I66" s="105">
        <v>0</v>
      </c>
    </row>
    <row r="67" spans="1:9" ht="12.75" customHeight="1" x14ac:dyDescent="0.2">
      <c r="A67" s="191" t="s">
        <v>30</v>
      </c>
      <c r="B67" s="191"/>
      <c r="C67" s="191"/>
      <c r="D67" s="191"/>
      <c r="E67" s="191"/>
      <c r="F67" s="191"/>
      <c r="G67" s="84">
        <v>60</v>
      </c>
      <c r="H67" s="105">
        <v>0</v>
      </c>
      <c r="I67" s="105">
        <v>144563</v>
      </c>
    </row>
    <row r="68" spans="1:9" ht="12.75" customHeight="1" x14ac:dyDescent="0.2">
      <c r="A68" s="191" t="s">
        <v>31</v>
      </c>
      <c r="B68" s="191"/>
      <c r="C68" s="191"/>
      <c r="D68" s="191"/>
      <c r="E68" s="191"/>
      <c r="F68" s="191"/>
      <c r="G68" s="84">
        <v>61</v>
      </c>
      <c r="H68" s="105">
        <v>7734432</v>
      </c>
      <c r="I68" s="105">
        <v>4681480</v>
      </c>
    </row>
    <row r="69" spans="1:9" ht="12.75" customHeight="1" x14ac:dyDescent="0.2">
      <c r="A69" s="191" t="s">
        <v>58</v>
      </c>
      <c r="B69" s="191"/>
      <c r="C69" s="191"/>
      <c r="D69" s="191"/>
      <c r="E69" s="191"/>
      <c r="F69" s="191"/>
      <c r="G69" s="84">
        <v>62</v>
      </c>
      <c r="H69" s="105">
        <v>3862033</v>
      </c>
      <c r="I69" s="105">
        <v>1439286</v>
      </c>
    </row>
    <row r="70" spans="1:9" ht="12.75" customHeight="1" x14ac:dyDescent="0.2">
      <c r="A70" s="194" t="s">
        <v>59</v>
      </c>
      <c r="B70" s="194"/>
      <c r="C70" s="194"/>
      <c r="D70" s="194"/>
      <c r="E70" s="194"/>
      <c r="F70" s="194"/>
      <c r="G70" s="84">
        <v>63</v>
      </c>
      <c r="H70" s="105">
        <v>92672187</v>
      </c>
      <c r="I70" s="105">
        <v>65047229</v>
      </c>
    </row>
    <row r="71" spans="1:9" ht="12.75" customHeight="1" x14ac:dyDescent="0.2">
      <c r="A71" s="212" t="s">
        <v>60</v>
      </c>
      <c r="B71" s="212"/>
      <c r="C71" s="212"/>
      <c r="D71" s="212"/>
      <c r="E71" s="212"/>
      <c r="F71" s="212"/>
      <c r="G71" s="84">
        <v>64</v>
      </c>
      <c r="H71" s="105">
        <v>15047377</v>
      </c>
      <c r="I71" s="105">
        <v>9441045</v>
      </c>
    </row>
    <row r="72" spans="1:9" ht="12.75" customHeight="1" x14ac:dyDescent="0.2">
      <c r="A72" s="193" t="s">
        <v>61</v>
      </c>
      <c r="B72" s="193"/>
      <c r="C72" s="193"/>
      <c r="D72" s="193"/>
      <c r="E72" s="193"/>
      <c r="F72" s="193"/>
      <c r="G72" s="86">
        <v>65</v>
      </c>
      <c r="H72" s="87">
        <f>H8+H9+H44+H71</f>
        <v>675980093</v>
      </c>
      <c r="I72" s="87">
        <f>I8+I9+I44+I71</f>
        <v>750217921</v>
      </c>
    </row>
    <row r="73" spans="1:9" ht="12.75" customHeight="1" x14ac:dyDescent="0.2">
      <c r="A73" s="212" t="s">
        <v>62</v>
      </c>
      <c r="B73" s="212"/>
      <c r="C73" s="212"/>
      <c r="D73" s="212"/>
      <c r="E73" s="212"/>
      <c r="F73" s="212"/>
      <c r="G73" s="84">
        <v>66</v>
      </c>
      <c r="H73" s="105">
        <v>0</v>
      </c>
      <c r="I73" s="105">
        <v>0</v>
      </c>
    </row>
    <row r="74" spans="1:9" x14ac:dyDescent="0.2">
      <c r="A74" s="214" t="s">
        <v>63</v>
      </c>
      <c r="B74" s="215"/>
      <c r="C74" s="215"/>
      <c r="D74" s="215"/>
      <c r="E74" s="215"/>
      <c r="F74" s="215"/>
      <c r="G74" s="215"/>
      <c r="H74" s="215"/>
      <c r="I74" s="215"/>
    </row>
    <row r="75" spans="1:9" ht="12.75" customHeight="1" x14ac:dyDescent="0.2">
      <c r="A75" s="193" t="s">
        <v>351</v>
      </c>
      <c r="B75" s="193"/>
      <c r="C75" s="193"/>
      <c r="D75" s="193"/>
      <c r="E75" s="193"/>
      <c r="F75" s="193"/>
      <c r="G75" s="86">
        <v>67</v>
      </c>
      <c r="H75" s="87">
        <f>H76+H77+H78+H84+H85+H91+H94+H97</f>
        <v>196295438</v>
      </c>
      <c r="I75" s="87">
        <f>I76+I77+I78+I84+I85+I91+I94+I97</f>
        <v>174729203</v>
      </c>
    </row>
    <row r="76" spans="1:9" ht="12.75" customHeight="1" x14ac:dyDescent="0.2">
      <c r="A76" s="194" t="s">
        <v>64</v>
      </c>
      <c r="B76" s="194"/>
      <c r="C76" s="194"/>
      <c r="D76" s="194"/>
      <c r="E76" s="194"/>
      <c r="F76" s="194"/>
      <c r="G76" s="84">
        <v>68</v>
      </c>
      <c r="H76" s="105">
        <v>97000000</v>
      </c>
      <c r="I76" s="105">
        <v>109197700</v>
      </c>
    </row>
    <row r="77" spans="1:9" ht="12.75" customHeight="1" x14ac:dyDescent="0.2">
      <c r="A77" s="194" t="s">
        <v>65</v>
      </c>
      <c r="B77" s="194"/>
      <c r="C77" s="194"/>
      <c r="D77" s="194"/>
      <c r="E77" s="194"/>
      <c r="F77" s="194"/>
      <c r="G77" s="84">
        <v>69</v>
      </c>
      <c r="H77" s="105">
        <v>0</v>
      </c>
      <c r="I77" s="105">
        <v>9944309</v>
      </c>
    </row>
    <row r="78" spans="1:9" ht="12.75" customHeight="1" x14ac:dyDescent="0.2">
      <c r="A78" s="192" t="s">
        <v>66</v>
      </c>
      <c r="B78" s="192"/>
      <c r="C78" s="192"/>
      <c r="D78" s="192"/>
      <c r="E78" s="192"/>
      <c r="F78" s="192"/>
      <c r="G78" s="86">
        <v>70</v>
      </c>
      <c r="H78" s="87">
        <f>SUM(H79:H83)</f>
        <v>6202892</v>
      </c>
      <c r="I78" s="87">
        <f>SUM(I79:I83)</f>
        <v>6202892</v>
      </c>
    </row>
    <row r="79" spans="1:9" ht="12.75" customHeight="1" x14ac:dyDescent="0.2">
      <c r="A79" s="191" t="s">
        <v>67</v>
      </c>
      <c r="B79" s="191"/>
      <c r="C79" s="191"/>
      <c r="D79" s="191"/>
      <c r="E79" s="191"/>
      <c r="F79" s="191"/>
      <c r="G79" s="84">
        <v>71</v>
      </c>
      <c r="H79" s="105">
        <v>6202892</v>
      </c>
      <c r="I79" s="105">
        <v>6202892</v>
      </c>
    </row>
    <row r="80" spans="1:9" ht="12.75" customHeight="1" x14ac:dyDescent="0.2">
      <c r="A80" s="191" t="s">
        <v>68</v>
      </c>
      <c r="B80" s="191"/>
      <c r="C80" s="191"/>
      <c r="D80" s="191"/>
      <c r="E80" s="191"/>
      <c r="F80" s="191"/>
      <c r="G80" s="84">
        <v>72</v>
      </c>
      <c r="H80" s="105">
        <v>0</v>
      </c>
      <c r="I80" s="105">
        <v>0</v>
      </c>
    </row>
    <row r="81" spans="1:9" ht="12.75" customHeight="1" x14ac:dyDescent="0.2">
      <c r="A81" s="191" t="s">
        <v>69</v>
      </c>
      <c r="B81" s="191"/>
      <c r="C81" s="191"/>
      <c r="D81" s="191"/>
      <c r="E81" s="191"/>
      <c r="F81" s="191"/>
      <c r="G81" s="84">
        <v>73</v>
      </c>
      <c r="H81" s="105">
        <v>0</v>
      </c>
      <c r="I81" s="105">
        <v>0</v>
      </c>
    </row>
    <row r="82" spans="1:9" ht="12.75" customHeight="1" x14ac:dyDescent="0.2">
      <c r="A82" s="191" t="s">
        <v>70</v>
      </c>
      <c r="B82" s="191"/>
      <c r="C82" s="191"/>
      <c r="D82" s="191"/>
      <c r="E82" s="191"/>
      <c r="F82" s="191"/>
      <c r="G82" s="84">
        <v>74</v>
      </c>
      <c r="H82" s="105">
        <v>0</v>
      </c>
      <c r="I82" s="105">
        <v>0</v>
      </c>
    </row>
    <row r="83" spans="1:9" ht="12.75" customHeight="1" x14ac:dyDescent="0.2">
      <c r="A83" s="191" t="s">
        <v>71</v>
      </c>
      <c r="B83" s="191"/>
      <c r="C83" s="191"/>
      <c r="D83" s="191"/>
      <c r="E83" s="191"/>
      <c r="F83" s="191"/>
      <c r="G83" s="84">
        <v>75</v>
      </c>
      <c r="H83" s="105">
        <v>0</v>
      </c>
      <c r="I83" s="105">
        <v>0</v>
      </c>
    </row>
    <row r="84" spans="1:9" ht="12.75" customHeight="1" x14ac:dyDescent="0.2">
      <c r="A84" s="194" t="s">
        <v>72</v>
      </c>
      <c r="B84" s="194"/>
      <c r="C84" s="194"/>
      <c r="D84" s="194"/>
      <c r="E84" s="194"/>
      <c r="F84" s="194"/>
      <c r="G84" s="84">
        <v>76</v>
      </c>
      <c r="H84" s="105">
        <v>0</v>
      </c>
      <c r="I84" s="105">
        <v>0</v>
      </c>
    </row>
    <row r="85" spans="1:9" ht="12.75" customHeight="1" x14ac:dyDescent="0.2">
      <c r="A85" s="213" t="s">
        <v>445</v>
      </c>
      <c r="B85" s="213"/>
      <c r="C85" s="213"/>
      <c r="D85" s="213"/>
      <c r="E85" s="213"/>
      <c r="F85" s="213"/>
      <c r="G85" s="86">
        <v>77</v>
      </c>
      <c r="H85" s="87">
        <f>H86+H87+H88+H89+H90</f>
        <v>0</v>
      </c>
      <c r="I85" s="87">
        <f>I86+I87+I88+I89+I90</f>
        <v>0</v>
      </c>
    </row>
    <row r="86" spans="1:9" ht="25.5" customHeight="1" x14ac:dyDescent="0.2">
      <c r="A86" s="191" t="s">
        <v>444</v>
      </c>
      <c r="B86" s="191"/>
      <c r="C86" s="191"/>
      <c r="D86" s="191"/>
      <c r="E86" s="191"/>
      <c r="F86" s="191"/>
      <c r="G86" s="84">
        <v>78</v>
      </c>
      <c r="H86" s="105">
        <v>0</v>
      </c>
      <c r="I86" s="105">
        <v>0</v>
      </c>
    </row>
    <row r="87" spans="1:9" ht="12.75" customHeight="1" x14ac:dyDescent="0.2">
      <c r="A87" s="191" t="s">
        <v>73</v>
      </c>
      <c r="B87" s="191"/>
      <c r="C87" s="191"/>
      <c r="D87" s="191"/>
      <c r="E87" s="191"/>
      <c r="F87" s="191"/>
      <c r="G87" s="84">
        <v>79</v>
      </c>
      <c r="H87" s="105">
        <v>0</v>
      </c>
      <c r="I87" s="105">
        <v>0</v>
      </c>
    </row>
    <row r="88" spans="1:9" ht="12.75" customHeight="1" x14ac:dyDescent="0.2">
      <c r="A88" s="191" t="s">
        <v>74</v>
      </c>
      <c r="B88" s="191"/>
      <c r="C88" s="191"/>
      <c r="D88" s="191"/>
      <c r="E88" s="191"/>
      <c r="F88" s="191"/>
      <c r="G88" s="84">
        <v>80</v>
      </c>
      <c r="H88" s="105">
        <v>0</v>
      </c>
      <c r="I88" s="105">
        <v>0</v>
      </c>
    </row>
    <row r="89" spans="1:9" ht="12.75" customHeight="1" x14ac:dyDescent="0.2">
      <c r="A89" s="191" t="s">
        <v>343</v>
      </c>
      <c r="B89" s="191"/>
      <c r="C89" s="191"/>
      <c r="D89" s="191"/>
      <c r="E89" s="191"/>
      <c r="F89" s="191"/>
      <c r="G89" s="84">
        <v>81</v>
      </c>
      <c r="H89" s="105">
        <v>0</v>
      </c>
      <c r="I89" s="105">
        <v>0</v>
      </c>
    </row>
    <row r="90" spans="1:9" ht="24" customHeight="1" x14ac:dyDescent="0.2">
      <c r="A90" s="191" t="s">
        <v>344</v>
      </c>
      <c r="B90" s="191"/>
      <c r="C90" s="191"/>
      <c r="D90" s="191"/>
      <c r="E90" s="191"/>
      <c r="F90" s="191"/>
      <c r="G90" s="84">
        <v>82</v>
      </c>
      <c r="H90" s="105">
        <v>0</v>
      </c>
      <c r="I90" s="105">
        <v>0</v>
      </c>
    </row>
    <row r="91" spans="1:9" ht="12.75" customHeight="1" x14ac:dyDescent="0.2">
      <c r="A91" s="192" t="s">
        <v>345</v>
      </c>
      <c r="B91" s="192"/>
      <c r="C91" s="192"/>
      <c r="D91" s="192"/>
      <c r="E91" s="192"/>
      <c r="F91" s="192"/>
      <c r="G91" s="86">
        <v>83</v>
      </c>
      <c r="H91" s="87">
        <f>H92-H93</f>
        <v>85144452</v>
      </c>
      <c r="I91" s="87">
        <f>I92-I93</f>
        <v>38330992</v>
      </c>
    </row>
    <row r="92" spans="1:9" ht="12.75" customHeight="1" x14ac:dyDescent="0.2">
      <c r="A92" s="191" t="s">
        <v>75</v>
      </c>
      <c r="B92" s="191"/>
      <c r="C92" s="191"/>
      <c r="D92" s="191"/>
      <c r="E92" s="191"/>
      <c r="F92" s="191"/>
      <c r="G92" s="84">
        <v>84</v>
      </c>
      <c r="H92" s="105">
        <v>85144452</v>
      </c>
      <c r="I92" s="105">
        <v>64338083</v>
      </c>
    </row>
    <row r="93" spans="1:9" ht="12.75" customHeight="1" x14ac:dyDescent="0.2">
      <c r="A93" s="191" t="s">
        <v>76</v>
      </c>
      <c r="B93" s="191"/>
      <c r="C93" s="191"/>
      <c r="D93" s="191"/>
      <c r="E93" s="191"/>
      <c r="F93" s="191"/>
      <c r="G93" s="84">
        <v>85</v>
      </c>
      <c r="H93" s="105">
        <v>0</v>
      </c>
      <c r="I93" s="105">
        <v>26007091</v>
      </c>
    </row>
    <row r="94" spans="1:9" ht="12.75" customHeight="1" x14ac:dyDescent="0.2">
      <c r="A94" s="192" t="s">
        <v>346</v>
      </c>
      <c r="B94" s="192"/>
      <c r="C94" s="192"/>
      <c r="D94" s="192"/>
      <c r="E94" s="192"/>
      <c r="F94" s="192"/>
      <c r="G94" s="86">
        <v>86</v>
      </c>
      <c r="H94" s="87">
        <f>H95-H96</f>
        <v>7948094</v>
      </c>
      <c r="I94" s="87">
        <f>I95-I96</f>
        <v>11053310</v>
      </c>
    </row>
    <row r="95" spans="1:9" ht="12.75" customHeight="1" x14ac:dyDescent="0.2">
      <c r="A95" s="191" t="s">
        <v>77</v>
      </c>
      <c r="B95" s="191"/>
      <c r="C95" s="191"/>
      <c r="D95" s="191"/>
      <c r="E95" s="191"/>
      <c r="F95" s="191"/>
      <c r="G95" s="84">
        <v>87</v>
      </c>
      <c r="H95" s="105">
        <v>7948094</v>
      </c>
      <c r="I95" s="105">
        <v>11053310</v>
      </c>
    </row>
    <row r="96" spans="1:9" ht="12.75" customHeight="1" x14ac:dyDescent="0.2">
      <c r="A96" s="191" t="s">
        <v>78</v>
      </c>
      <c r="B96" s="191"/>
      <c r="C96" s="191"/>
      <c r="D96" s="191"/>
      <c r="E96" s="191"/>
      <c r="F96" s="191"/>
      <c r="G96" s="84">
        <v>88</v>
      </c>
      <c r="H96" s="105">
        <v>0</v>
      </c>
      <c r="I96" s="105">
        <v>0</v>
      </c>
    </row>
    <row r="97" spans="1:9" ht="12.75" customHeight="1" x14ac:dyDescent="0.2">
      <c r="A97" s="194" t="s">
        <v>79</v>
      </c>
      <c r="B97" s="194"/>
      <c r="C97" s="194"/>
      <c r="D97" s="194"/>
      <c r="E97" s="194"/>
      <c r="F97" s="194"/>
      <c r="G97" s="84">
        <v>89</v>
      </c>
      <c r="H97" s="105">
        <v>0</v>
      </c>
      <c r="I97" s="105">
        <v>0</v>
      </c>
    </row>
    <row r="98" spans="1:9" ht="12.75" customHeight="1" x14ac:dyDescent="0.2">
      <c r="A98" s="193" t="s">
        <v>347</v>
      </c>
      <c r="B98" s="193"/>
      <c r="C98" s="193"/>
      <c r="D98" s="193"/>
      <c r="E98" s="193"/>
      <c r="F98" s="193"/>
      <c r="G98" s="86">
        <v>90</v>
      </c>
      <c r="H98" s="87">
        <f>SUM(H99:H104)</f>
        <v>2005098</v>
      </c>
      <c r="I98" s="87">
        <f>SUM(I99:I104)</f>
        <v>3040219</v>
      </c>
    </row>
    <row r="99" spans="1:9" ht="12.75" customHeight="1" x14ac:dyDescent="0.2">
      <c r="A99" s="191" t="s">
        <v>80</v>
      </c>
      <c r="B99" s="191"/>
      <c r="C99" s="191"/>
      <c r="D99" s="191"/>
      <c r="E99" s="191"/>
      <c r="F99" s="191"/>
      <c r="G99" s="84">
        <v>91</v>
      </c>
      <c r="H99" s="105">
        <v>0</v>
      </c>
      <c r="I99" s="105">
        <v>389310</v>
      </c>
    </row>
    <row r="100" spans="1:9" ht="12.75" customHeight="1" x14ac:dyDescent="0.2">
      <c r="A100" s="191" t="s">
        <v>81</v>
      </c>
      <c r="B100" s="191"/>
      <c r="C100" s="191"/>
      <c r="D100" s="191"/>
      <c r="E100" s="191"/>
      <c r="F100" s="191"/>
      <c r="G100" s="84">
        <v>92</v>
      </c>
      <c r="H100" s="105">
        <v>0</v>
      </c>
      <c r="I100" s="105">
        <v>0</v>
      </c>
    </row>
    <row r="101" spans="1:9" ht="12.75" customHeight="1" x14ac:dyDescent="0.2">
      <c r="A101" s="191" t="s">
        <v>82</v>
      </c>
      <c r="B101" s="191"/>
      <c r="C101" s="191"/>
      <c r="D101" s="191"/>
      <c r="E101" s="191"/>
      <c r="F101" s="191"/>
      <c r="G101" s="84">
        <v>93</v>
      </c>
      <c r="H101" s="105">
        <v>0</v>
      </c>
      <c r="I101" s="105">
        <v>0</v>
      </c>
    </row>
    <row r="102" spans="1:9" ht="12.75" customHeight="1" x14ac:dyDescent="0.2">
      <c r="A102" s="191" t="s">
        <v>83</v>
      </c>
      <c r="B102" s="191"/>
      <c r="C102" s="191"/>
      <c r="D102" s="191"/>
      <c r="E102" s="191"/>
      <c r="F102" s="191"/>
      <c r="G102" s="84">
        <v>94</v>
      </c>
      <c r="H102" s="105">
        <v>0</v>
      </c>
      <c r="I102" s="105">
        <v>0</v>
      </c>
    </row>
    <row r="103" spans="1:9" ht="12.75" customHeight="1" x14ac:dyDescent="0.2">
      <c r="A103" s="191" t="s">
        <v>84</v>
      </c>
      <c r="B103" s="191"/>
      <c r="C103" s="191"/>
      <c r="D103" s="191"/>
      <c r="E103" s="191"/>
      <c r="F103" s="191"/>
      <c r="G103" s="84">
        <v>95</v>
      </c>
      <c r="H103" s="105">
        <v>2005098</v>
      </c>
      <c r="I103" s="105">
        <v>1671599</v>
      </c>
    </row>
    <row r="104" spans="1:9" ht="12.75" customHeight="1" x14ac:dyDescent="0.2">
      <c r="A104" s="191" t="s">
        <v>85</v>
      </c>
      <c r="B104" s="191"/>
      <c r="C104" s="191"/>
      <c r="D104" s="191"/>
      <c r="E104" s="191"/>
      <c r="F104" s="191"/>
      <c r="G104" s="84">
        <v>96</v>
      </c>
      <c r="H104" s="105">
        <v>0</v>
      </c>
      <c r="I104" s="105">
        <v>979310</v>
      </c>
    </row>
    <row r="105" spans="1:9" ht="12.75" customHeight="1" x14ac:dyDescent="0.2">
      <c r="A105" s="193" t="s">
        <v>348</v>
      </c>
      <c r="B105" s="193"/>
      <c r="C105" s="193"/>
      <c r="D105" s="193"/>
      <c r="E105" s="193"/>
      <c r="F105" s="193"/>
      <c r="G105" s="86">
        <v>97</v>
      </c>
      <c r="H105" s="87">
        <f>SUM(H106:H116)</f>
        <v>89038135</v>
      </c>
      <c r="I105" s="87">
        <f>SUM(I106:I116)</f>
        <v>180657179</v>
      </c>
    </row>
    <row r="106" spans="1:9" ht="12.75" customHeight="1" x14ac:dyDescent="0.2">
      <c r="A106" s="191" t="s">
        <v>86</v>
      </c>
      <c r="B106" s="191"/>
      <c r="C106" s="191"/>
      <c r="D106" s="191"/>
      <c r="E106" s="191"/>
      <c r="F106" s="191"/>
      <c r="G106" s="84">
        <v>98</v>
      </c>
      <c r="H106" s="105">
        <v>0</v>
      </c>
      <c r="I106" s="105">
        <v>0</v>
      </c>
    </row>
    <row r="107" spans="1:9" ht="12.75" customHeight="1" x14ac:dyDescent="0.2">
      <c r="A107" s="191" t="s">
        <v>87</v>
      </c>
      <c r="B107" s="191"/>
      <c r="C107" s="191"/>
      <c r="D107" s="191"/>
      <c r="E107" s="191"/>
      <c r="F107" s="191"/>
      <c r="G107" s="84">
        <v>99</v>
      </c>
      <c r="H107" s="105">
        <v>0</v>
      </c>
      <c r="I107" s="105">
        <v>0</v>
      </c>
    </row>
    <row r="108" spans="1:9" ht="12.75" customHeight="1" x14ac:dyDescent="0.2">
      <c r="A108" s="191" t="s">
        <v>88</v>
      </c>
      <c r="B108" s="191"/>
      <c r="C108" s="191"/>
      <c r="D108" s="191"/>
      <c r="E108" s="191"/>
      <c r="F108" s="191"/>
      <c r="G108" s="84">
        <v>100</v>
      </c>
      <c r="H108" s="105">
        <v>0</v>
      </c>
      <c r="I108" s="105">
        <v>0</v>
      </c>
    </row>
    <row r="109" spans="1:9" ht="22.15" customHeight="1" x14ac:dyDescent="0.2">
      <c r="A109" s="191" t="s">
        <v>89</v>
      </c>
      <c r="B109" s="191"/>
      <c r="C109" s="191"/>
      <c r="D109" s="191"/>
      <c r="E109" s="191"/>
      <c r="F109" s="191"/>
      <c r="G109" s="84">
        <v>101</v>
      </c>
      <c r="H109" s="105">
        <v>0</v>
      </c>
      <c r="I109" s="105">
        <v>0</v>
      </c>
    </row>
    <row r="110" spans="1:9" ht="12.75" customHeight="1" x14ac:dyDescent="0.2">
      <c r="A110" s="191" t="s">
        <v>90</v>
      </c>
      <c r="B110" s="191"/>
      <c r="C110" s="191"/>
      <c r="D110" s="191"/>
      <c r="E110" s="191"/>
      <c r="F110" s="191"/>
      <c r="G110" s="84">
        <v>102</v>
      </c>
      <c r="H110" s="105">
        <v>0</v>
      </c>
      <c r="I110" s="105">
        <v>0</v>
      </c>
    </row>
    <row r="111" spans="1:9" ht="12.75" customHeight="1" x14ac:dyDescent="0.2">
      <c r="A111" s="191" t="s">
        <v>91</v>
      </c>
      <c r="B111" s="191"/>
      <c r="C111" s="191"/>
      <c r="D111" s="191"/>
      <c r="E111" s="191"/>
      <c r="F111" s="191"/>
      <c r="G111" s="84">
        <v>103</v>
      </c>
      <c r="H111" s="105">
        <v>89038135</v>
      </c>
      <c r="I111" s="105">
        <v>180657179</v>
      </c>
    </row>
    <row r="112" spans="1:9" ht="12.75" customHeight="1" x14ac:dyDescent="0.2">
      <c r="A112" s="191" t="s">
        <v>92</v>
      </c>
      <c r="B112" s="191"/>
      <c r="C112" s="191"/>
      <c r="D112" s="191"/>
      <c r="E112" s="191"/>
      <c r="F112" s="191"/>
      <c r="G112" s="84">
        <v>104</v>
      </c>
      <c r="H112" s="105">
        <v>0</v>
      </c>
      <c r="I112" s="105">
        <v>0</v>
      </c>
    </row>
    <row r="113" spans="1:9" ht="12.75" customHeight="1" x14ac:dyDescent="0.2">
      <c r="A113" s="191" t="s">
        <v>93</v>
      </c>
      <c r="B113" s="191"/>
      <c r="C113" s="191"/>
      <c r="D113" s="191"/>
      <c r="E113" s="191"/>
      <c r="F113" s="191"/>
      <c r="G113" s="84">
        <v>105</v>
      </c>
      <c r="H113" s="105">
        <v>0</v>
      </c>
      <c r="I113" s="105">
        <v>0</v>
      </c>
    </row>
    <row r="114" spans="1:9" ht="12.75" customHeight="1" x14ac:dyDescent="0.2">
      <c r="A114" s="191" t="s">
        <v>94</v>
      </c>
      <c r="B114" s="191"/>
      <c r="C114" s="191"/>
      <c r="D114" s="191"/>
      <c r="E114" s="191"/>
      <c r="F114" s="191"/>
      <c r="G114" s="84">
        <v>106</v>
      </c>
      <c r="H114" s="105">
        <v>0</v>
      </c>
      <c r="I114" s="105">
        <v>0</v>
      </c>
    </row>
    <row r="115" spans="1:9" ht="12.75" customHeight="1" x14ac:dyDescent="0.2">
      <c r="A115" s="191" t="s">
        <v>95</v>
      </c>
      <c r="B115" s="191"/>
      <c r="C115" s="191"/>
      <c r="D115" s="191"/>
      <c r="E115" s="191"/>
      <c r="F115" s="191"/>
      <c r="G115" s="84">
        <v>107</v>
      </c>
      <c r="H115" s="105">
        <v>0</v>
      </c>
      <c r="I115" s="105">
        <v>0</v>
      </c>
    </row>
    <row r="116" spans="1:9" ht="12.75" customHeight="1" x14ac:dyDescent="0.2">
      <c r="A116" s="191" t="s">
        <v>96</v>
      </c>
      <c r="B116" s="191"/>
      <c r="C116" s="191"/>
      <c r="D116" s="191"/>
      <c r="E116" s="191"/>
      <c r="F116" s="191"/>
      <c r="G116" s="84">
        <v>108</v>
      </c>
      <c r="H116" s="105">
        <v>0</v>
      </c>
      <c r="I116" s="105">
        <v>0</v>
      </c>
    </row>
    <row r="117" spans="1:9" ht="12.75" customHeight="1" x14ac:dyDescent="0.2">
      <c r="A117" s="193" t="s">
        <v>349</v>
      </c>
      <c r="B117" s="193"/>
      <c r="C117" s="193"/>
      <c r="D117" s="193"/>
      <c r="E117" s="193"/>
      <c r="F117" s="193"/>
      <c r="G117" s="86">
        <v>109</v>
      </c>
      <c r="H117" s="87">
        <f>SUM(H118:H131)</f>
        <v>386558528</v>
      </c>
      <c r="I117" s="87">
        <f>SUM(I118:I131)</f>
        <v>387765129</v>
      </c>
    </row>
    <row r="118" spans="1:9" ht="12.75" customHeight="1" x14ac:dyDescent="0.2">
      <c r="A118" s="191" t="s">
        <v>86</v>
      </c>
      <c r="B118" s="191"/>
      <c r="C118" s="191"/>
      <c r="D118" s="191"/>
      <c r="E118" s="191"/>
      <c r="F118" s="191"/>
      <c r="G118" s="84">
        <v>110</v>
      </c>
      <c r="H118" s="105">
        <v>2267973</v>
      </c>
      <c r="I118" s="105">
        <v>1863113</v>
      </c>
    </row>
    <row r="119" spans="1:9" ht="12.75" customHeight="1" x14ac:dyDescent="0.2">
      <c r="A119" s="191" t="s">
        <v>87</v>
      </c>
      <c r="B119" s="191"/>
      <c r="C119" s="191"/>
      <c r="D119" s="191"/>
      <c r="E119" s="191"/>
      <c r="F119" s="191"/>
      <c r="G119" s="84">
        <v>111</v>
      </c>
      <c r="H119" s="105">
        <v>0</v>
      </c>
      <c r="I119" s="105">
        <v>0</v>
      </c>
    </row>
    <row r="120" spans="1:9" ht="12.75" customHeight="1" x14ac:dyDescent="0.2">
      <c r="A120" s="191" t="s">
        <v>88</v>
      </c>
      <c r="B120" s="191"/>
      <c r="C120" s="191"/>
      <c r="D120" s="191"/>
      <c r="E120" s="191"/>
      <c r="F120" s="191"/>
      <c r="G120" s="84">
        <v>112</v>
      </c>
      <c r="H120" s="105">
        <v>0</v>
      </c>
      <c r="I120" s="105">
        <v>0</v>
      </c>
    </row>
    <row r="121" spans="1:9" ht="25.9" customHeight="1" x14ac:dyDescent="0.2">
      <c r="A121" s="191" t="s">
        <v>89</v>
      </c>
      <c r="B121" s="191"/>
      <c r="C121" s="191"/>
      <c r="D121" s="191"/>
      <c r="E121" s="191"/>
      <c r="F121" s="191"/>
      <c r="G121" s="84">
        <v>113</v>
      </c>
      <c r="H121" s="105">
        <v>0</v>
      </c>
      <c r="I121" s="105">
        <v>0</v>
      </c>
    </row>
    <row r="122" spans="1:9" ht="12.75" customHeight="1" x14ac:dyDescent="0.2">
      <c r="A122" s="191" t="s">
        <v>90</v>
      </c>
      <c r="B122" s="191"/>
      <c r="C122" s="191"/>
      <c r="D122" s="191"/>
      <c r="E122" s="191"/>
      <c r="F122" s="191"/>
      <c r="G122" s="84">
        <v>114</v>
      </c>
      <c r="H122" s="105">
        <v>0</v>
      </c>
      <c r="I122" s="105">
        <v>0</v>
      </c>
    </row>
    <row r="123" spans="1:9" ht="12.75" customHeight="1" x14ac:dyDescent="0.2">
      <c r="A123" s="191" t="s">
        <v>91</v>
      </c>
      <c r="B123" s="191"/>
      <c r="C123" s="191"/>
      <c r="D123" s="191"/>
      <c r="E123" s="191"/>
      <c r="F123" s="191"/>
      <c r="G123" s="84">
        <v>115</v>
      </c>
      <c r="H123" s="105">
        <v>44329674</v>
      </c>
      <c r="I123" s="105">
        <v>262572</v>
      </c>
    </row>
    <row r="124" spans="1:9" ht="12.75" customHeight="1" x14ac:dyDescent="0.2">
      <c r="A124" s="191" t="s">
        <v>92</v>
      </c>
      <c r="B124" s="191"/>
      <c r="C124" s="191"/>
      <c r="D124" s="191"/>
      <c r="E124" s="191"/>
      <c r="F124" s="191"/>
      <c r="G124" s="84">
        <v>116</v>
      </c>
      <c r="H124" s="105">
        <v>4218140</v>
      </c>
      <c r="I124" s="105">
        <v>5857561</v>
      </c>
    </row>
    <row r="125" spans="1:9" ht="12.75" customHeight="1" x14ac:dyDescent="0.2">
      <c r="A125" s="191" t="s">
        <v>93</v>
      </c>
      <c r="B125" s="191"/>
      <c r="C125" s="191"/>
      <c r="D125" s="191"/>
      <c r="E125" s="191"/>
      <c r="F125" s="191"/>
      <c r="G125" s="84">
        <v>117</v>
      </c>
      <c r="H125" s="105">
        <v>304862513</v>
      </c>
      <c r="I125" s="105">
        <v>323056230</v>
      </c>
    </row>
    <row r="126" spans="1:9" x14ac:dyDescent="0.2">
      <c r="A126" s="191" t="s">
        <v>94</v>
      </c>
      <c r="B126" s="191"/>
      <c r="C126" s="191"/>
      <c r="D126" s="191"/>
      <c r="E126" s="191"/>
      <c r="F126" s="191"/>
      <c r="G126" s="84">
        <v>118</v>
      </c>
      <c r="H126" s="105">
        <v>0</v>
      </c>
      <c r="I126" s="105">
        <v>21782609</v>
      </c>
    </row>
    <row r="127" spans="1:9" x14ac:dyDescent="0.2">
      <c r="A127" s="191" t="s">
        <v>97</v>
      </c>
      <c r="B127" s="191"/>
      <c r="C127" s="191"/>
      <c r="D127" s="191"/>
      <c r="E127" s="191"/>
      <c r="F127" s="191"/>
      <c r="G127" s="84">
        <v>119</v>
      </c>
      <c r="H127" s="105">
        <v>1864158</v>
      </c>
      <c r="I127" s="105">
        <v>2289710</v>
      </c>
    </row>
    <row r="128" spans="1:9" x14ac:dyDescent="0.2">
      <c r="A128" s="191" t="s">
        <v>98</v>
      </c>
      <c r="B128" s="191"/>
      <c r="C128" s="191"/>
      <c r="D128" s="191"/>
      <c r="E128" s="191"/>
      <c r="F128" s="191"/>
      <c r="G128" s="84">
        <v>120</v>
      </c>
      <c r="H128" s="105">
        <v>28859822</v>
      </c>
      <c r="I128" s="105">
        <v>23419746</v>
      </c>
    </row>
    <row r="129" spans="1:9" x14ac:dyDescent="0.2">
      <c r="A129" s="191" t="s">
        <v>99</v>
      </c>
      <c r="B129" s="191"/>
      <c r="C129" s="191"/>
      <c r="D129" s="191"/>
      <c r="E129" s="191"/>
      <c r="F129" s="191"/>
      <c r="G129" s="84">
        <v>121</v>
      </c>
      <c r="H129" s="105">
        <v>0</v>
      </c>
      <c r="I129" s="105">
        <v>0</v>
      </c>
    </row>
    <row r="130" spans="1:9" x14ac:dyDescent="0.2">
      <c r="A130" s="191" t="s">
        <v>100</v>
      </c>
      <c r="B130" s="191"/>
      <c r="C130" s="191"/>
      <c r="D130" s="191"/>
      <c r="E130" s="191"/>
      <c r="F130" s="191"/>
      <c r="G130" s="84">
        <v>122</v>
      </c>
      <c r="H130" s="105">
        <v>0</v>
      </c>
      <c r="I130" s="105">
        <v>0</v>
      </c>
    </row>
    <row r="131" spans="1:9" x14ac:dyDescent="0.2">
      <c r="A131" s="191" t="s">
        <v>101</v>
      </c>
      <c r="B131" s="191"/>
      <c r="C131" s="191"/>
      <c r="D131" s="191"/>
      <c r="E131" s="191"/>
      <c r="F131" s="191"/>
      <c r="G131" s="84">
        <v>123</v>
      </c>
      <c r="H131" s="105">
        <v>156248</v>
      </c>
      <c r="I131" s="105">
        <v>9233588</v>
      </c>
    </row>
    <row r="132" spans="1:9" ht="22.15" customHeight="1" x14ac:dyDescent="0.2">
      <c r="A132" s="212" t="s">
        <v>102</v>
      </c>
      <c r="B132" s="212"/>
      <c r="C132" s="212"/>
      <c r="D132" s="212"/>
      <c r="E132" s="212"/>
      <c r="F132" s="212"/>
      <c r="G132" s="84">
        <v>124</v>
      </c>
      <c r="H132" s="105">
        <v>2082894</v>
      </c>
      <c r="I132" s="105">
        <v>4026191</v>
      </c>
    </row>
    <row r="133" spans="1:9" x14ac:dyDescent="0.2">
      <c r="A133" s="193" t="s">
        <v>350</v>
      </c>
      <c r="B133" s="193"/>
      <c r="C133" s="193"/>
      <c r="D133" s="193"/>
      <c r="E133" s="193"/>
      <c r="F133" s="193"/>
      <c r="G133" s="86">
        <v>125</v>
      </c>
      <c r="H133" s="87">
        <f>H75+H98+H105+H117+H132</f>
        <v>675980093</v>
      </c>
      <c r="I133" s="87">
        <f>I75+I98+I105+I117+I132</f>
        <v>750217921</v>
      </c>
    </row>
    <row r="134" spans="1:9" x14ac:dyDescent="0.2">
      <c r="A134" s="212" t="s">
        <v>103</v>
      </c>
      <c r="B134" s="212"/>
      <c r="C134" s="212"/>
      <c r="D134" s="212"/>
      <c r="E134" s="212"/>
      <c r="F134" s="212"/>
      <c r="G134" s="84">
        <v>126</v>
      </c>
      <c r="H134" s="85">
        <v>0</v>
      </c>
      <c r="I134" s="85">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conditionalFormatting sqref="H16:I16 I12:I15">
    <cfRule type="cellIs" dxfId="215" priority="78" stopIfTrue="1" operator="notEqual">
      <formula>ROUND(H12,0)</formula>
    </cfRule>
    <cfRule type="cellIs" dxfId="214" priority="79" stopIfTrue="1" operator="lessThan">
      <formula>0</formula>
    </cfRule>
  </conditionalFormatting>
  <conditionalFormatting sqref="H12:H15">
    <cfRule type="cellIs" dxfId="213" priority="76" stopIfTrue="1" operator="notEqual">
      <formula>ROUND(H12,0)</formula>
    </cfRule>
    <cfRule type="cellIs" dxfId="212" priority="77" stopIfTrue="1" operator="lessThan">
      <formula>0</formula>
    </cfRule>
  </conditionalFormatting>
  <conditionalFormatting sqref="I18:I21">
    <cfRule type="cellIs" dxfId="211" priority="74" stopIfTrue="1" operator="notEqual">
      <formula>ROUND(I18,0)</formula>
    </cfRule>
    <cfRule type="cellIs" dxfId="210" priority="75" stopIfTrue="1" operator="lessThan">
      <formula>0</formula>
    </cfRule>
  </conditionalFormatting>
  <conditionalFormatting sqref="H18:H21">
    <cfRule type="cellIs" dxfId="209" priority="72" stopIfTrue="1" operator="notEqual">
      <formula>ROUND(H18,0)</formula>
    </cfRule>
    <cfRule type="cellIs" dxfId="208" priority="73" stopIfTrue="1" operator="lessThan">
      <formula>0</formula>
    </cfRule>
  </conditionalFormatting>
  <conditionalFormatting sqref="H28:I33">
    <cfRule type="cellIs" dxfId="207" priority="70" stopIfTrue="1" operator="notEqual">
      <formula>ROUND(H28,0)</formula>
    </cfRule>
    <cfRule type="cellIs" dxfId="206" priority="71" stopIfTrue="1" operator="lessThan">
      <formula>0</formula>
    </cfRule>
  </conditionalFormatting>
  <conditionalFormatting sqref="H39:I43">
    <cfRule type="cellIs" dxfId="205" priority="68" stopIfTrue="1" operator="notEqual">
      <formula>ROUND(H39,0)</formula>
    </cfRule>
    <cfRule type="cellIs" dxfId="204" priority="69" stopIfTrue="1" operator="lessThan">
      <formula>0</formula>
    </cfRule>
  </conditionalFormatting>
  <conditionalFormatting sqref="H46:I48 H51:I52 I49:I50">
    <cfRule type="cellIs" dxfId="203" priority="66" stopIfTrue="1" operator="notEqual">
      <formula>ROUND(H46,0)</formula>
    </cfRule>
    <cfRule type="cellIs" dxfId="202" priority="67" stopIfTrue="1" operator="lessThan">
      <formula>0</formula>
    </cfRule>
  </conditionalFormatting>
  <conditionalFormatting sqref="H49:H50">
    <cfRule type="cellIs" dxfId="201" priority="64" stopIfTrue="1" operator="notEqual">
      <formula>ROUND(H49,0)</formula>
    </cfRule>
    <cfRule type="cellIs" dxfId="200" priority="65" stopIfTrue="1" operator="lessThan">
      <formula>0</formula>
    </cfRule>
  </conditionalFormatting>
  <conditionalFormatting sqref="I54:I59">
    <cfRule type="cellIs" dxfId="199" priority="62" stopIfTrue="1" operator="notEqual">
      <formula>ROUND(I54,0)</formula>
    </cfRule>
    <cfRule type="cellIs" dxfId="198" priority="63" stopIfTrue="1" operator="lessThan">
      <formula>0</formula>
    </cfRule>
  </conditionalFormatting>
  <conditionalFormatting sqref="H54:H59">
    <cfRule type="cellIs" dxfId="197" priority="60" stopIfTrue="1" operator="notEqual">
      <formula>ROUND(H54,0)</formula>
    </cfRule>
    <cfRule type="cellIs" dxfId="196" priority="61" stopIfTrue="1" operator="lessThan">
      <formula>0</formula>
    </cfRule>
  </conditionalFormatting>
  <conditionalFormatting sqref="H61:I62 I63 I67:I71">
    <cfRule type="cellIs" dxfId="195" priority="58" stopIfTrue="1" operator="notEqual">
      <formula>ROUND(H61,0)</formula>
    </cfRule>
    <cfRule type="cellIs" dxfId="194" priority="59" stopIfTrue="1" operator="lessThan">
      <formula>0</formula>
    </cfRule>
  </conditionalFormatting>
  <conditionalFormatting sqref="H63 H67:H71">
    <cfRule type="cellIs" dxfId="193" priority="56" stopIfTrue="1" operator="notEqual">
      <formula>ROUND(H63,0)</formula>
    </cfRule>
    <cfRule type="cellIs" dxfId="192" priority="57" stopIfTrue="1" operator="lessThan">
      <formula>0</formula>
    </cfRule>
  </conditionalFormatting>
  <conditionalFormatting sqref="I77">
    <cfRule type="cellIs" dxfId="191" priority="53" stopIfTrue="1" operator="notEqual">
      <formula>ROUND(I77,0)</formula>
    </cfRule>
  </conditionalFormatting>
  <conditionalFormatting sqref="I76">
    <cfRule type="cellIs" dxfId="190" priority="54" stopIfTrue="1" operator="notEqual">
      <formula>ROUND(I76,0)</formula>
    </cfRule>
    <cfRule type="cellIs" dxfId="189" priority="55" stopIfTrue="1" operator="lessThan">
      <formula>0</formula>
    </cfRule>
  </conditionalFormatting>
  <conditionalFormatting sqref="H76">
    <cfRule type="cellIs" dxfId="188" priority="51" stopIfTrue="1" operator="notEqual">
      <formula>ROUND(H76,0)</formula>
    </cfRule>
    <cfRule type="cellIs" dxfId="187" priority="52" stopIfTrue="1" operator="lessThan">
      <formula>0</formula>
    </cfRule>
  </conditionalFormatting>
  <conditionalFormatting sqref="I79">
    <cfRule type="cellIs" dxfId="186" priority="50" stopIfTrue="1" operator="notEqual">
      <formula>ROUND(I79,0)</formula>
    </cfRule>
  </conditionalFormatting>
  <conditionalFormatting sqref="H79">
    <cfRule type="cellIs" dxfId="185" priority="49" stopIfTrue="1" operator="notEqual">
      <formula>ROUND(H79,0)</formula>
    </cfRule>
  </conditionalFormatting>
  <conditionalFormatting sqref="I92:I93">
    <cfRule type="cellIs" dxfId="184" priority="47" stopIfTrue="1" operator="notEqual">
      <formula>ROUND(I92,0)</formula>
    </cfRule>
    <cfRule type="cellIs" dxfId="183" priority="48" stopIfTrue="1" operator="lessThan">
      <formula>0</formula>
    </cfRule>
  </conditionalFormatting>
  <conditionalFormatting sqref="H92">
    <cfRule type="cellIs" dxfId="182" priority="45" stopIfTrue="1" operator="notEqual">
      <formula>ROUND(H92,0)</formula>
    </cfRule>
    <cfRule type="cellIs" dxfId="181" priority="46" stopIfTrue="1" operator="lessThan">
      <formula>0</formula>
    </cfRule>
  </conditionalFormatting>
  <conditionalFormatting sqref="I95">
    <cfRule type="cellIs" dxfId="180" priority="43" stopIfTrue="1" operator="notEqual">
      <formula>ROUND(I95,0)</formula>
    </cfRule>
    <cfRule type="cellIs" dxfId="179" priority="44" stopIfTrue="1" operator="lessThan">
      <formula>0</formula>
    </cfRule>
  </conditionalFormatting>
  <conditionalFormatting sqref="H95">
    <cfRule type="cellIs" dxfId="178" priority="41" stopIfTrue="1" operator="notEqual">
      <formula>ROUND(H95,0)</formula>
    </cfRule>
    <cfRule type="cellIs" dxfId="177" priority="42" stopIfTrue="1" operator="lessThan">
      <formula>0</formula>
    </cfRule>
  </conditionalFormatting>
  <conditionalFormatting sqref="H103:I103 I104 I99">
    <cfRule type="cellIs" dxfId="176" priority="39" stopIfTrue="1" operator="notEqual">
      <formula>ROUND(H99,0)</formula>
    </cfRule>
    <cfRule type="cellIs" dxfId="175" priority="40" stopIfTrue="1" operator="lessThan">
      <formula>0</formula>
    </cfRule>
  </conditionalFormatting>
  <conditionalFormatting sqref="I111">
    <cfRule type="cellIs" dxfId="174" priority="35" stopIfTrue="1" operator="notEqual">
      <formula>ROUND(I111,0)</formula>
    </cfRule>
    <cfRule type="cellIs" dxfId="173" priority="36" stopIfTrue="1" operator="lessThan">
      <formula>0</formula>
    </cfRule>
  </conditionalFormatting>
  <conditionalFormatting sqref="H111">
    <cfRule type="cellIs" dxfId="172" priority="33" stopIfTrue="1" operator="notEqual">
      <formula>ROUND(H111,0)</formula>
    </cfRule>
    <cfRule type="cellIs" dxfId="171" priority="34" stopIfTrue="1" operator="lessThan">
      <formula>0</formula>
    </cfRule>
  </conditionalFormatting>
  <conditionalFormatting sqref="I118 I123:I128 I131:I132">
    <cfRule type="cellIs" dxfId="170" priority="31" stopIfTrue="1" operator="notEqual">
      <formula>ROUND(I118,0)</formula>
    </cfRule>
    <cfRule type="cellIs" dxfId="169" priority="32" stopIfTrue="1" operator="lessThan">
      <formula>0</formula>
    </cfRule>
  </conditionalFormatting>
  <conditionalFormatting sqref="H118 H123:H128 H131:H132">
    <cfRule type="cellIs" dxfId="168" priority="29" stopIfTrue="1" operator="notEqual">
      <formula>ROUND(H118,0)</formula>
    </cfRule>
    <cfRule type="cellIs" dxfId="167" priority="30" stopIfTrue="1" operator="lessThan">
      <formula>0</formula>
    </cfRule>
  </conditionalFormatting>
  <conditionalFormatting sqref="H64:I66">
    <cfRule type="cellIs" dxfId="166" priority="27" stopIfTrue="1" operator="notEqual">
      <formula>ROUND(H64,0)</formula>
    </cfRule>
    <cfRule type="cellIs" dxfId="165" priority="28" stopIfTrue="1" operator="lessThan">
      <formula>0</formula>
    </cfRule>
  </conditionalFormatting>
  <conditionalFormatting sqref="H73:I73">
    <cfRule type="cellIs" dxfId="164" priority="25" stopIfTrue="1" operator="notEqual">
      <formula>ROUND(H73,0)</formula>
    </cfRule>
    <cfRule type="cellIs" dxfId="163" priority="26" stopIfTrue="1" operator="lessThan">
      <formula>0</formula>
    </cfRule>
  </conditionalFormatting>
  <conditionalFormatting sqref="H77">
    <cfRule type="cellIs" dxfId="162" priority="23" stopIfTrue="1" operator="notEqual">
      <formula>ROUND(H77,0)</formula>
    </cfRule>
    <cfRule type="cellIs" dxfId="161" priority="24" stopIfTrue="1" operator="lessThan">
      <formula>0</formula>
    </cfRule>
  </conditionalFormatting>
  <conditionalFormatting sqref="H80:I84">
    <cfRule type="cellIs" dxfId="160" priority="21" stopIfTrue="1" operator="notEqual">
      <formula>ROUND(H80,0)</formula>
    </cfRule>
    <cfRule type="cellIs" dxfId="159" priority="22" stopIfTrue="1" operator="lessThan">
      <formula>0</formula>
    </cfRule>
  </conditionalFormatting>
  <conditionalFormatting sqref="H86:I90">
    <cfRule type="cellIs" dxfId="158" priority="19" stopIfTrue="1" operator="notEqual">
      <formula>ROUND(H86,0)</formula>
    </cfRule>
    <cfRule type="cellIs" dxfId="157" priority="20" stopIfTrue="1" operator="lessThan">
      <formula>0</formula>
    </cfRule>
  </conditionalFormatting>
  <conditionalFormatting sqref="H93">
    <cfRule type="cellIs" dxfId="156" priority="17" stopIfTrue="1" operator="notEqual">
      <formula>ROUND(H93,0)</formula>
    </cfRule>
    <cfRule type="cellIs" dxfId="155" priority="18" stopIfTrue="1" operator="lessThan">
      <formula>0</formula>
    </cfRule>
  </conditionalFormatting>
  <conditionalFormatting sqref="H96:I97">
    <cfRule type="cellIs" dxfId="154" priority="15" stopIfTrue="1" operator="notEqual">
      <formula>ROUND(H96,0)</formula>
    </cfRule>
    <cfRule type="cellIs" dxfId="153" priority="16" stopIfTrue="1" operator="lessThan">
      <formula>0</formula>
    </cfRule>
  </conditionalFormatting>
  <conditionalFormatting sqref="H99">
    <cfRule type="cellIs" dxfId="152" priority="13" stopIfTrue="1" operator="notEqual">
      <formula>ROUND(H99,0)</formula>
    </cfRule>
    <cfRule type="cellIs" dxfId="151" priority="14" stopIfTrue="1" operator="lessThan">
      <formula>0</formula>
    </cfRule>
  </conditionalFormatting>
  <conditionalFormatting sqref="H100:I102">
    <cfRule type="cellIs" dxfId="150" priority="11" stopIfTrue="1" operator="notEqual">
      <formula>ROUND(H100,0)</formula>
    </cfRule>
    <cfRule type="cellIs" dxfId="149" priority="12" stopIfTrue="1" operator="lessThan">
      <formula>0</formula>
    </cfRule>
  </conditionalFormatting>
  <conditionalFormatting sqref="H104">
    <cfRule type="cellIs" dxfId="148" priority="9" stopIfTrue="1" operator="notEqual">
      <formula>ROUND(H104,0)</formula>
    </cfRule>
    <cfRule type="cellIs" dxfId="147" priority="10" stopIfTrue="1" operator="lessThan">
      <formula>0</formula>
    </cfRule>
  </conditionalFormatting>
  <conditionalFormatting sqref="H106:I110">
    <cfRule type="cellIs" dxfId="146" priority="7" stopIfTrue="1" operator="notEqual">
      <formula>ROUND(H106,0)</formula>
    </cfRule>
    <cfRule type="cellIs" dxfId="145" priority="8" stopIfTrue="1" operator="lessThan">
      <formula>0</formula>
    </cfRule>
  </conditionalFormatting>
  <conditionalFormatting sqref="H112:I116">
    <cfRule type="cellIs" dxfId="144" priority="5" stopIfTrue="1" operator="notEqual">
      <formula>ROUND(H112,0)</formula>
    </cfRule>
    <cfRule type="cellIs" dxfId="143" priority="6" stopIfTrue="1" operator="lessThan">
      <formula>0</formula>
    </cfRule>
  </conditionalFormatting>
  <conditionalFormatting sqref="H119:I122">
    <cfRule type="cellIs" dxfId="142" priority="3" stopIfTrue="1" operator="notEqual">
      <formula>ROUND(H119,0)</formula>
    </cfRule>
    <cfRule type="cellIs" dxfId="141" priority="4" stopIfTrue="1" operator="lessThan">
      <formula>0</formula>
    </cfRule>
  </conditionalFormatting>
  <conditionalFormatting sqref="H129:I130">
    <cfRule type="cellIs" dxfId="140" priority="1" stopIfTrue="1" operator="notEqual">
      <formula>ROUND(H129,0)</formula>
    </cfRule>
    <cfRule type="cellIs" dxfId="139"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E52" zoomScaleNormal="100" zoomScaleSheetLayoutView="110" workbookViewId="0">
      <selection activeCell="I61" sqref="I61"/>
    </sheetView>
  </sheetViews>
  <sheetFormatPr defaultRowHeight="12.75" x14ac:dyDescent="0.2"/>
  <cols>
    <col min="1" max="7" width="9.140625" style="10"/>
    <col min="8" max="9" width="18.5703125" style="31"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22" t="s">
        <v>105</v>
      </c>
      <c r="B1" s="196"/>
      <c r="C1" s="196"/>
      <c r="D1" s="196"/>
      <c r="E1" s="196"/>
      <c r="F1" s="196"/>
      <c r="G1" s="196"/>
      <c r="H1" s="196"/>
      <c r="I1" s="196"/>
    </row>
    <row r="2" spans="1:9" ht="12.75" customHeight="1" x14ac:dyDescent="0.2">
      <c r="A2" s="221" t="s">
        <v>460</v>
      </c>
      <c r="B2" s="198"/>
      <c r="C2" s="198"/>
      <c r="D2" s="198"/>
      <c r="E2" s="198"/>
      <c r="F2" s="198"/>
      <c r="G2" s="198"/>
      <c r="H2" s="198"/>
      <c r="I2" s="198"/>
    </row>
    <row r="3" spans="1:9" x14ac:dyDescent="0.2">
      <c r="A3" s="230" t="s">
        <v>279</v>
      </c>
      <c r="B3" s="231"/>
      <c r="C3" s="231"/>
      <c r="D3" s="231"/>
      <c r="E3" s="231"/>
      <c r="F3" s="231"/>
      <c r="G3" s="231"/>
      <c r="H3" s="231"/>
      <c r="I3" s="231"/>
    </row>
    <row r="4" spans="1:9" ht="12.75" customHeight="1" x14ac:dyDescent="0.2">
      <c r="A4" s="201" t="s">
        <v>464</v>
      </c>
      <c r="B4" s="202"/>
      <c r="C4" s="202"/>
      <c r="D4" s="202"/>
      <c r="E4" s="202"/>
      <c r="F4" s="202"/>
      <c r="G4" s="202"/>
      <c r="H4" s="202"/>
      <c r="I4" s="203"/>
    </row>
    <row r="5" spans="1:9" ht="23.25" x14ac:dyDescent="0.2">
      <c r="A5" s="217" t="s">
        <v>2</v>
      </c>
      <c r="B5" s="218"/>
      <c r="C5" s="218"/>
      <c r="D5" s="218"/>
      <c r="E5" s="218"/>
      <c r="F5" s="218"/>
      <c r="G5" s="88" t="s">
        <v>106</v>
      </c>
      <c r="H5" s="89" t="s">
        <v>293</v>
      </c>
      <c r="I5" s="89" t="s">
        <v>276</v>
      </c>
    </row>
    <row r="6" spans="1:9" x14ac:dyDescent="0.2">
      <c r="A6" s="219">
        <v>1</v>
      </c>
      <c r="B6" s="220"/>
      <c r="C6" s="220"/>
      <c r="D6" s="220"/>
      <c r="E6" s="220"/>
      <c r="F6" s="220"/>
      <c r="G6" s="90">
        <v>2</v>
      </c>
      <c r="H6" s="89">
        <v>3</v>
      </c>
      <c r="I6" s="89">
        <v>4</v>
      </c>
    </row>
    <row r="7" spans="1:9" x14ac:dyDescent="0.2">
      <c r="A7" s="193" t="s">
        <v>366</v>
      </c>
      <c r="B7" s="193"/>
      <c r="C7" s="193"/>
      <c r="D7" s="193"/>
      <c r="E7" s="193"/>
      <c r="F7" s="193"/>
      <c r="G7" s="86">
        <v>1</v>
      </c>
      <c r="H7" s="87">
        <f>SUM(H8:H12)</f>
        <v>2047578226</v>
      </c>
      <c r="I7" s="87">
        <f>SUM(I8:I12)</f>
        <v>2152190186</v>
      </c>
    </row>
    <row r="8" spans="1:9" x14ac:dyDescent="0.2">
      <c r="A8" s="191" t="s">
        <v>118</v>
      </c>
      <c r="B8" s="191"/>
      <c r="C8" s="191"/>
      <c r="D8" s="191"/>
      <c r="E8" s="191"/>
      <c r="F8" s="191"/>
      <c r="G8" s="84">
        <v>2</v>
      </c>
      <c r="H8" s="105">
        <v>442797947</v>
      </c>
      <c r="I8" s="105">
        <v>530423102</v>
      </c>
    </row>
    <row r="9" spans="1:9" x14ac:dyDescent="0.2">
      <c r="A9" s="191" t="s">
        <v>119</v>
      </c>
      <c r="B9" s="191"/>
      <c r="C9" s="191"/>
      <c r="D9" s="191"/>
      <c r="E9" s="191"/>
      <c r="F9" s="191"/>
      <c r="G9" s="84">
        <v>3</v>
      </c>
      <c r="H9" s="105">
        <v>1596902969</v>
      </c>
      <c r="I9" s="105">
        <v>1611283643</v>
      </c>
    </row>
    <row r="10" spans="1:9" x14ac:dyDescent="0.2">
      <c r="A10" s="191" t="s">
        <v>120</v>
      </c>
      <c r="B10" s="191"/>
      <c r="C10" s="191"/>
      <c r="D10" s="191"/>
      <c r="E10" s="191"/>
      <c r="F10" s="191"/>
      <c r="G10" s="84">
        <v>4</v>
      </c>
      <c r="H10" s="105">
        <v>0</v>
      </c>
      <c r="I10" s="105">
        <v>0</v>
      </c>
    </row>
    <row r="11" spans="1:9" x14ac:dyDescent="0.2">
      <c r="A11" s="191" t="s">
        <v>121</v>
      </c>
      <c r="B11" s="191"/>
      <c r="C11" s="191"/>
      <c r="D11" s="191"/>
      <c r="E11" s="191"/>
      <c r="F11" s="191"/>
      <c r="G11" s="84">
        <v>5</v>
      </c>
      <c r="H11" s="105">
        <v>1968366</v>
      </c>
      <c r="I11" s="105">
        <v>4102566</v>
      </c>
    </row>
    <row r="12" spans="1:9" x14ac:dyDescent="0.2">
      <c r="A12" s="191" t="s">
        <v>122</v>
      </c>
      <c r="B12" s="191"/>
      <c r="C12" s="191"/>
      <c r="D12" s="191"/>
      <c r="E12" s="191"/>
      <c r="F12" s="191"/>
      <c r="G12" s="84">
        <v>6</v>
      </c>
      <c r="H12" s="105">
        <v>5908944</v>
      </c>
      <c r="I12" s="105">
        <v>6380875</v>
      </c>
    </row>
    <row r="13" spans="1:9" ht="16.5" customHeight="1" x14ac:dyDescent="0.2">
      <c r="A13" s="193" t="s">
        <v>367</v>
      </c>
      <c r="B13" s="193"/>
      <c r="C13" s="193"/>
      <c r="D13" s="193"/>
      <c r="E13" s="193"/>
      <c r="F13" s="193"/>
      <c r="G13" s="86">
        <v>7</v>
      </c>
      <c r="H13" s="87">
        <f>H14+H15+H19+H23+H24+H25+H28+H35</f>
        <v>2039316123</v>
      </c>
      <c r="I13" s="87">
        <f>I14+I15+I19+I23+I24+I25+I28+I35</f>
        <v>2125057388</v>
      </c>
    </row>
    <row r="14" spans="1:9" x14ac:dyDescent="0.2">
      <c r="A14" s="191" t="s">
        <v>107</v>
      </c>
      <c r="B14" s="191"/>
      <c r="C14" s="191"/>
      <c r="D14" s="191"/>
      <c r="E14" s="191"/>
      <c r="F14" s="191"/>
      <c r="G14" s="84">
        <v>8</v>
      </c>
      <c r="H14" s="105">
        <v>0</v>
      </c>
      <c r="I14" s="105">
        <v>0</v>
      </c>
    </row>
    <row r="15" spans="1:9" x14ac:dyDescent="0.2">
      <c r="A15" s="229" t="s">
        <v>438</v>
      </c>
      <c r="B15" s="229"/>
      <c r="C15" s="229"/>
      <c r="D15" s="229"/>
      <c r="E15" s="229"/>
      <c r="F15" s="229"/>
      <c r="G15" s="86">
        <v>9</v>
      </c>
      <c r="H15" s="87">
        <f>SUM(H16:H18)</f>
        <v>1973629817</v>
      </c>
      <c r="I15" s="87">
        <f>SUM(I16:I18)</f>
        <v>2063666342</v>
      </c>
    </row>
    <row r="16" spans="1:9" x14ac:dyDescent="0.2">
      <c r="A16" s="223" t="s">
        <v>123</v>
      </c>
      <c r="B16" s="223"/>
      <c r="C16" s="223"/>
      <c r="D16" s="223"/>
      <c r="E16" s="223"/>
      <c r="F16" s="223"/>
      <c r="G16" s="84">
        <v>10</v>
      </c>
      <c r="H16" s="105">
        <v>6535720</v>
      </c>
      <c r="I16" s="105">
        <v>5803684</v>
      </c>
    </row>
    <row r="17" spans="1:9" x14ac:dyDescent="0.2">
      <c r="A17" s="223" t="s">
        <v>124</v>
      </c>
      <c r="B17" s="223"/>
      <c r="C17" s="223"/>
      <c r="D17" s="223"/>
      <c r="E17" s="223"/>
      <c r="F17" s="223"/>
      <c r="G17" s="84">
        <v>11</v>
      </c>
      <c r="H17" s="105">
        <v>1888762524</v>
      </c>
      <c r="I17" s="105">
        <v>1959521967</v>
      </c>
    </row>
    <row r="18" spans="1:9" x14ac:dyDescent="0.2">
      <c r="A18" s="223" t="s">
        <v>125</v>
      </c>
      <c r="B18" s="223"/>
      <c r="C18" s="223"/>
      <c r="D18" s="223"/>
      <c r="E18" s="223"/>
      <c r="F18" s="223"/>
      <c r="G18" s="84">
        <v>12</v>
      </c>
      <c r="H18" s="105">
        <v>78331573</v>
      </c>
      <c r="I18" s="105">
        <v>98340691</v>
      </c>
    </row>
    <row r="19" spans="1:9" x14ac:dyDescent="0.2">
      <c r="A19" s="229" t="s">
        <v>439</v>
      </c>
      <c r="B19" s="229"/>
      <c r="C19" s="229"/>
      <c r="D19" s="229"/>
      <c r="E19" s="229"/>
      <c r="F19" s="229"/>
      <c r="G19" s="86">
        <v>13</v>
      </c>
      <c r="H19" s="87">
        <f>SUM(H20:H22)</f>
        <v>34348293</v>
      </c>
      <c r="I19" s="87">
        <f>SUM(I20:I22)</f>
        <v>37237637</v>
      </c>
    </row>
    <row r="20" spans="1:9" x14ac:dyDescent="0.2">
      <c r="A20" s="223" t="s">
        <v>108</v>
      </c>
      <c r="B20" s="223"/>
      <c r="C20" s="223"/>
      <c r="D20" s="223"/>
      <c r="E20" s="223"/>
      <c r="F20" s="223"/>
      <c r="G20" s="84">
        <v>14</v>
      </c>
      <c r="H20" s="105">
        <v>20027087</v>
      </c>
      <c r="I20" s="105">
        <v>22338559</v>
      </c>
    </row>
    <row r="21" spans="1:9" x14ac:dyDescent="0.2">
      <c r="A21" s="223" t="s">
        <v>109</v>
      </c>
      <c r="B21" s="223"/>
      <c r="C21" s="223"/>
      <c r="D21" s="223"/>
      <c r="E21" s="223"/>
      <c r="F21" s="223"/>
      <c r="G21" s="84">
        <v>15</v>
      </c>
      <c r="H21" s="105">
        <v>10113207</v>
      </c>
      <c r="I21" s="105">
        <v>10284536</v>
      </c>
    </row>
    <row r="22" spans="1:9" x14ac:dyDescent="0.2">
      <c r="A22" s="223" t="s">
        <v>110</v>
      </c>
      <c r="B22" s="223"/>
      <c r="C22" s="223"/>
      <c r="D22" s="223"/>
      <c r="E22" s="223"/>
      <c r="F22" s="223"/>
      <c r="G22" s="84">
        <v>16</v>
      </c>
      <c r="H22" s="105">
        <v>4207999</v>
      </c>
      <c r="I22" s="105">
        <v>4614542</v>
      </c>
    </row>
    <row r="23" spans="1:9" x14ac:dyDescent="0.2">
      <c r="A23" s="191" t="s">
        <v>111</v>
      </c>
      <c r="B23" s="191"/>
      <c r="C23" s="191"/>
      <c r="D23" s="191"/>
      <c r="E23" s="191"/>
      <c r="F23" s="191"/>
      <c r="G23" s="84">
        <v>17</v>
      </c>
      <c r="H23" s="105">
        <v>5425841</v>
      </c>
      <c r="I23" s="105">
        <v>7977920</v>
      </c>
    </row>
    <row r="24" spans="1:9" x14ac:dyDescent="0.2">
      <c r="A24" s="191" t="s">
        <v>112</v>
      </c>
      <c r="B24" s="191"/>
      <c r="C24" s="191"/>
      <c r="D24" s="191"/>
      <c r="E24" s="191"/>
      <c r="F24" s="191"/>
      <c r="G24" s="84">
        <v>18</v>
      </c>
      <c r="H24" s="105">
        <v>5754820</v>
      </c>
      <c r="I24" s="105">
        <v>9593577</v>
      </c>
    </row>
    <row r="25" spans="1:9" x14ac:dyDescent="0.2">
      <c r="A25" s="229" t="s">
        <v>440</v>
      </c>
      <c r="B25" s="229"/>
      <c r="C25" s="229"/>
      <c r="D25" s="229"/>
      <c r="E25" s="229"/>
      <c r="F25" s="229"/>
      <c r="G25" s="86">
        <v>19</v>
      </c>
      <c r="H25" s="87">
        <f>H26+H27</f>
        <v>16545339</v>
      </c>
      <c r="I25" s="87">
        <f>I26+I27</f>
        <v>585960</v>
      </c>
    </row>
    <row r="26" spans="1:9" x14ac:dyDescent="0.2">
      <c r="A26" s="223" t="s">
        <v>126</v>
      </c>
      <c r="B26" s="223"/>
      <c r="C26" s="223"/>
      <c r="D26" s="223"/>
      <c r="E26" s="223"/>
      <c r="F26" s="223"/>
      <c r="G26" s="84">
        <v>20</v>
      </c>
      <c r="H26" s="105">
        <v>233110</v>
      </c>
      <c r="I26" s="105">
        <v>273512</v>
      </c>
    </row>
    <row r="27" spans="1:9" x14ac:dyDescent="0.2">
      <c r="A27" s="223" t="s">
        <v>127</v>
      </c>
      <c r="B27" s="223"/>
      <c r="C27" s="223"/>
      <c r="D27" s="223"/>
      <c r="E27" s="223"/>
      <c r="F27" s="223"/>
      <c r="G27" s="84">
        <v>21</v>
      </c>
      <c r="H27" s="105">
        <v>16312229</v>
      </c>
      <c r="I27" s="105">
        <v>312448</v>
      </c>
    </row>
    <row r="28" spans="1:9" x14ac:dyDescent="0.2">
      <c r="A28" s="229" t="s">
        <v>441</v>
      </c>
      <c r="B28" s="229"/>
      <c r="C28" s="229"/>
      <c r="D28" s="229"/>
      <c r="E28" s="229"/>
      <c r="F28" s="229"/>
      <c r="G28" s="86">
        <v>22</v>
      </c>
      <c r="H28" s="87">
        <f>SUM(H29:H34)</f>
        <v>2005098</v>
      </c>
      <c r="I28" s="87">
        <f>SUM(I29:I34)</f>
        <v>3040218</v>
      </c>
    </row>
    <row r="29" spans="1:9" x14ac:dyDescent="0.2">
      <c r="A29" s="223" t="s">
        <v>128</v>
      </c>
      <c r="B29" s="223"/>
      <c r="C29" s="223"/>
      <c r="D29" s="223"/>
      <c r="E29" s="223"/>
      <c r="F29" s="223"/>
      <c r="G29" s="84">
        <v>23</v>
      </c>
      <c r="H29" s="105">
        <v>0</v>
      </c>
      <c r="I29" s="105">
        <v>389310</v>
      </c>
    </row>
    <row r="30" spans="1:9" x14ac:dyDescent="0.2">
      <c r="A30" s="223" t="s">
        <v>129</v>
      </c>
      <c r="B30" s="223"/>
      <c r="C30" s="223"/>
      <c r="D30" s="223"/>
      <c r="E30" s="223"/>
      <c r="F30" s="223"/>
      <c r="G30" s="84">
        <v>24</v>
      </c>
      <c r="H30" s="105">
        <v>0</v>
      </c>
      <c r="I30" s="105">
        <v>0</v>
      </c>
    </row>
    <row r="31" spans="1:9" x14ac:dyDescent="0.2">
      <c r="A31" s="223" t="s">
        <v>130</v>
      </c>
      <c r="B31" s="223"/>
      <c r="C31" s="223"/>
      <c r="D31" s="223"/>
      <c r="E31" s="223"/>
      <c r="F31" s="223"/>
      <c r="G31" s="84">
        <v>25</v>
      </c>
      <c r="H31" s="105">
        <v>0</v>
      </c>
      <c r="I31" s="105">
        <v>0</v>
      </c>
    </row>
    <row r="32" spans="1:9" x14ac:dyDescent="0.2">
      <c r="A32" s="223" t="s">
        <v>131</v>
      </c>
      <c r="B32" s="223"/>
      <c r="C32" s="223"/>
      <c r="D32" s="223"/>
      <c r="E32" s="223"/>
      <c r="F32" s="223"/>
      <c r="G32" s="84">
        <v>26</v>
      </c>
      <c r="H32" s="105">
        <v>0</v>
      </c>
      <c r="I32" s="105">
        <v>0</v>
      </c>
    </row>
    <row r="33" spans="1:9" x14ac:dyDescent="0.2">
      <c r="A33" s="223" t="s">
        <v>132</v>
      </c>
      <c r="B33" s="223"/>
      <c r="C33" s="223"/>
      <c r="D33" s="223"/>
      <c r="E33" s="223"/>
      <c r="F33" s="223"/>
      <c r="G33" s="84">
        <v>27</v>
      </c>
      <c r="H33" s="105">
        <v>2005098</v>
      </c>
      <c r="I33" s="105">
        <v>1671599</v>
      </c>
    </row>
    <row r="34" spans="1:9" x14ac:dyDescent="0.2">
      <c r="A34" s="223" t="s">
        <v>133</v>
      </c>
      <c r="B34" s="223"/>
      <c r="C34" s="223"/>
      <c r="D34" s="223"/>
      <c r="E34" s="223"/>
      <c r="F34" s="223"/>
      <c r="G34" s="84">
        <v>28</v>
      </c>
      <c r="H34" s="105">
        <v>0</v>
      </c>
      <c r="I34" s="105">
        <v>979309</v>
      </c>
    </row>
    <row r="35" spans="1:9" x14ac:dyDescent="0.2">
      <c r="A35" s="191" t="s">
        <v>113</v>
      </c>
      <c r="B35" s="191"/>
      <c r="C35" s="191"/>
      <c r="D35" s="191"/>
      <c r="E35" s="191"/>
      <c r="F35" s="191"/>
      <c r="G35" s="84">
        <v>29</v>
      </c>
      <c r="H35" s="105">
        <v>1606915</v>
      </c>
      <c r="I35" s="105">
        <v>2955734</v>
      </c>
    </row>
    <row r="36" spans="1:9" x14ac:dyDescent="0.2">
      <c r="A36" s="193" t="s">
        <v>368</v>
      </c>
      <c r="B36" s="193"/>
      <c r="C36" s="193"/>
      <c r="D36" s="193"/>
      <c r="E36" s="193"/>
      <c r="F36" s="193"/>
      <c r="G36" s="86">
        <v>30</v>
      </c>
      <c r="H36" s="87">
        <f>SUM(H37:H46)</f>
        <v>36493935</v>
      </c>
      <c r="I36" s="87">
        <f>SUM(I37:I46)</f>
        <v>13050128</v>
      </c>
    </row>
    <row r="37" spans="1:9" x14ac:dyDescent="0.2">
      <c r="A37" s="191" t="s">
        <v>134</v>
      </c>
      <c r="B37" s="191"/>
      <c r="C37" s="191"/>
      <c r="D37" s="191"/>
      <c r="E37" s="191"/>
      <c r="F37" s="191"/>
      <c r="G37" s="84">
        <v>31</v>
      </c>
      <c r="H37" s="105">
        <v>9625839</v>
      </c>
      <c r="I37" s="105">
        <v>0</v>
      </c>
    </row>
    <row r="38" spans="1:9" ht="25.15" customHeight="1" x14ac:dyDescent="0.2">
      <c r="A38" s="191" t="s">
        <v>135</v>
      </c>
      <c r="B38" s="191"/>
      <c r="C38" s="191"/>
      <c r="D38" s="191"/>
      <c r="E38" s="191"/>
      <c r="F38" s="191"/>
      <c r="G38" s="84">
        <v>32</v>
      </c>
      <c r="H38" s="105">
        <v>527184</v>
      </c>
      <c r="I38" s="105">
        <v>0</v>
      </c>
    </row>
    <row r="39" spans="1:9" ht="28.15" customHeight="1" x14ac:dyDescent="0.2">
      <c r="A39" s="191" t="s">
        <v>136</v>
      </c>
      <c r="B39" s="191"/>
      <c r="C39" s="191"/>
      <c r="D39" s="191"/>
      <c r="E39" s="191"/>
      <c r="F39" s="191"/>
      <c r="G39" s="84">
        <v>33</v>
      </c>
      <c r="H39" s="105">
        <v>0</v>
      </c>
      <c r="I39" s="105">
        <v>0</v>
      </c>
    </row>
    <row r="40" spans="1:9" ht="28.15" customHeight="1" x14ac:dyDescent="0.2">
      <c r="A40" s="191" t="s">
        <v>137</v>
      </c>
      <c r="B40" s="191"/>
      <c r="C40" s="191"/>
      <c r="D40" s="191"/>
      <c r="E40" s="191"/>
      <c r="F40" s="191"/>
      <c r="G40" s="84">
        <v>34</v>
      </c>
      <c r="H40" s="105">
        <v>119001</v>
      </c>
      <c r="I40" s="105">
        <v>380701</v>
      </c>
    </row>
    <row r="41" spans="1:9" ht="22.9" customHeight="1" x14ac:dyDescent="0.2">
      <c r="A41" s="191" t="s">
        <v>138</v>
      </c>
      <c r="B41" s="191"/>
      <c r="C41" s="191"/>
      <c r="D41" s="191"/>
      <c r="E41" s="191"/>
      <c r="F41" s="191"/>
      <c r="G41" s="84">
        <v>35</v>
      </c>
      <c r="H41" s="105">
        <v>1844754</v>
      </c>
      <c r="I41" s="105">
        <v>2841230</v>
      </c>
    </row>
    <row r="42" spans="1:9" x14ac:dyDescent="0.2">
      <c r="A42" s="191" t="s">
        <v>139</v>
      </c>
      <c r="B42" s="191"/>
      <c r="C42" s="191"/>
      <c r="D42" s="191"/>
      <c r="E42" s="191"/>
      <c r="F42" s="191"/>
      <c r="G42" s="84">
        <v>36</v>
      </c>
      <c r="H42" s="105">
        <v>0</v>
      </c>
      <c r="I42" s="105">
        <v>0</v>
      </c>
    </row>
    <row r="43" spans="1:9" x14ac:dyDescent="0.2">
      <c r="A43" s="191" t="s">
        <v>140</v>
      </c>
      <c r="B43" s="191"/>
      <c r="C43" s="191"/>
      <c r="D43" s="191"/>
      <c r="E43" s="191"/>
      <c r="F43" s="191"/>
      <c r="G43" s="84">
        <v>37</v>
      </c>
      <c r="H43" s="105">
        <v>1683412</v>
      </c>
      <c r="I43" s="105">
        <v>880840</v>
      </c>
    </row>
    <row r="44" spans="1:9" x14ac:dyDescent="0.2">
      <c r="A44" s="191" t="s">
        <v>141</v>
      </c>
      <c r="B44" s="191"/>
      <c r="C44" s="191"/>
      <c r="D44" s="191"/>
      <c r="E44" s="191"/>
      <c r="F44" s="191"/>
      <c r="G44" s="84">
        <v>38</v>
      </c>
      <c r="H44" s="105">
        <v>22639999</v>
      </c>
      <c r="I44" s="105">
        <v>8834669</v>
      </c>
    </row>
    <row r="45" spans="1:9" x14ac:dyDescent="0.2">
      <c r="A45" s="191" t="s">
        <v>142</v>
      </c>
      <c r="B45" s="191"/>
      <c r="C45" s="191"/>
      <c r="D45" s="191"/>
      <c r="E45" s="191"/>
      <c r="F45" s="191"/>
      <c r="G45" s="84">
        <v>39</v>
      </c>
      <c r="H45" s="105">
        <v>0</v>
      </c>
      <c r="I45" s="105">
        <v>0</v>
      </c>
    </row>
    <row r="46" spans="1:9" x14ac:dyDescent="0.2">
      <c r="A46" s="191" t="s">
        <v>143</v>
      </c>
      <c r="B46" s="191"/>
      <c r="C46" s="191"/>
      <c r="D46" s="191"/>
      <c r="E46" s="191"/>
      <c r="F46" s="191"/>
      <c r="G46" s="84">
        <v>40</v>
      </c>
      <c r="H46" s="105">
        <v>53746</v>
      </c>
      <c r="I46" s="105">
        <v>112688</v>
      </c>
    </row>
    <row r="47" spans="1:9" x14ac:dyDescent="0.2">
      <c r="A47" s="193" t="s">
        <v>369</v>
      </c>
      <c r="B47" s="193"/>
      <c r="C47" s="193"/>
      <c r="D47" s="193"/>
      <c r="E47" s="193"/>
      <c r="F47" s="193"/>
      <c r="G47" s="86">
        <v>41</v>
      </c>
      <c r="H47" s="87">
        <f>SUM(H48:H54)</f>
        <v>33628922</v>
      </c>
      <c r="I47" s="87">
        <f>SUM(I48:I54)</f>
        <v>29129616</v>
      </c>
    </row>
    <row r="48" spans="1:9" ht="23.45" customHeight="1" x14ac:dyDescent="0.2">
      <c r="A48" s="191" t="s">
        <v>144</v>
      </c>
      <c r="B48" s="191"/>
      <c r="C48" s="191"/>
      <c r="D48" s="191"/>
      <c r="E48" s="191"/>
      <c r="F48" s="191"/>
      <c r="G48" s="84">
        <v>42</v>
      </c>
      <c r="H48" s="105">
        <v>0</v>
      </c>
      <c r="I48" s="105">
        <v>0</v>
      </c>
    </row>
    <row r="49" spans="1:9" x14ac:dyDescent="0.2">
      <c r="A49" s="216" t="s">
        <v>145</v>
      </c>
      <c r="B49" s="216"/>
      <c r="C49" s="216"/>
      <c r="D49" s="216"/>
      <c r="E49" s="216"/>
      <c r="F49" s="216"/>
      <c r="G49" s="84">
        <v>43</v>
      </c>
      <c r="H49" s="105">
        <v>2201504</v>
      </c>
      <c r="I49" s="105">
        <v>1055589</v>
      </c>
    </row>
    <row r="50" spans="1:9" x14ac:dyDescent="0.2">
      <c r="A50" s="216" t="s">
        <v>146</v>
      </c>
      <c r="B50" s="216"/>
      <c r="C50" s="216"/>
      <c r="D50" s="216"/>
      <c r="E50" s="216"/>
      <c r="F50" s="216"/>
      <c r="G50" s="84">
        <v>44</v>
      </c>
      <c r="H50" s="105">
        <v>6810101</v>
      </c>
      <c r="I50" s="105">
        <v>7697479</v>
      </c>
    </row>
    <row r="51" spans="1:9" x14ac:dyDescent="0.2">
      <c r="A51" s="216" t="s">
        <v>147</v>
      </c>
      <c r="B51" s="216"/>
      <c r="C51" s="216"/>
      <c r="D51" s="216"/>
      <c r="E51" s="216"/>
      <c r="F51" s="216"/>
      <c r="G51" s="84">
        <v>45</v>
      </c>
      <c r="H51" s="105">
        <v>21519625</v>
      </c>
      <c r="I51" s="105">
        <v>15702512</v>
      </c>
    </row>
    <row r="52" spans="1:9" x14ac:dyDescent="0.2">
      <c r="A52" s="216" t="s">
        <v>148</v>
      </c>
      <c r="B52" s="216"/>
      <c r="C52" s="216"/>
      <c r="D52" s="216"/>
      <c r="E52" s="216"/>
      <c r="F52" s="216"/>
      <c r="G52" s="84">
        <v>46</v>
      </c>
      <c r="H52" s="105">
        <v>0</v>
      </c>
      <c r="I52" s="105">
        <v>0</v>
      </c>
    </row>
    <row r="53" spans="1:9" x14ac:dyDescent="0.2">
      <c r="A53" s="216" t="s">
        <v>149</v>
      </c>
      <c r="B53" s="216"/>
      <c r="C53" s="216"/>
      <c r="D53" s="216"/>
      <c r="E53" s="216"/>
      <c r="F53" s="216"/>
      <c r="G53" s="84">
        <v>47</v>
      </c>
      <c r="H53" s="105">
        <v>0</v>
      </c>
      <c r="I53" s="105">
        <v>0</v>
      </c>
    </row>
    <row r="54" spans="1:9" x14ac:dyDescent="0.2">
      <c r="A54" s="216" t="s">
        <v>150</v>
      </c>
      <c r="B54" s="216"/>
      <c r="C54" s="216"/>
      <c r="D54" s="216"/>
      <c r="E54" s="216"/>
      <c r="F54" s="216"/>
      <c r="G54" s="84">
        <v>48</v>
      </c>
      <c r="H54" s="105">
        <v>3097692</v>
      </c>
      <c r="I54" s="105">
        <v>4674036</v>
      </c>
    </row>
    <row r="55" spans="1:9" ht="30.6" customHeight="1" x14ac:dyDescent="0.2">
      <c r="A55" s="212" t="s">
        <v>151</v>
      </c>
      <c r="B55" s="212"/>
      <c r="C55" s="212"/>
      <c r="D55" s="212"/>
      <c r="E55" s="212"/>
      <c r="F55" s="212"/>
      <c r="G55" s="84">
        <v>49</v>
      </c>
      <c r="H55" s="105">
        <v>0</v>
      </c>
      <c r="I55" s="105">
        <v>0</v>
      </c>
    </row>
    <row r="56" spans="1:9" x14ac:dyDescent="0.2">
      <c r="A56" s="212" t="s">
        <v>152</v>
      </c>
      <c r="B56" s="212"/>
      <c r="C56" s="212"/>
      <c r="D56" s="212"/>
      <c r="E56" s="212"/>
      <c r="F56" s="212"/>
      <c r="G56" s="84">
        <v>50</v>
      </c>
      <c r="H56" s="105">
        <v>0</v>
      </c>
      <c r="I56" s="105">
        <v>0</v>
      </c>
    </row>
    <row r="57" spans="1:9" ht="28.9" customHeight="1" x14ac:dyDescent="0.2">
      <c r="A57" s="212" t="s">
        <v>153</v>
      </c>
      <c r="B57" s="212"/>
      <c r="C57" s="212"/>
      <c r="D57" s="212"/>
      <c r="E57" s="212"/>
      <c r="F57" s="212"/>
      <c r="G57" s="84">
        <v>51</v>
      </c>
      <c r="H57" s="105">
        <v>0</v>
      </c>
      <c r="I57" s="105">
        <v>0</v>
      </c>
    </row>
    <row r="58" spans="1:9" x14ac:dyDescent="0.2">
      <c r="A58" s="212" t="s">
        <v>154</v>
      </c>
      <c r="B58" s="212"/>
      <c r="C58" s="212"/>
      <c r="D58" s="212"/>
      <c r="E58" s="212"/>
      <c r="F58" s="212"/>
      <c r="G58" s="84">
        <v>52</v>
      </c>
      <c r="H58" s="105">
        <v>0</v>
      </c>
      <c r="I58" s="105">
        <v>0</v>
      </c>
    </row>
    <row r="59" spans="1:9" x14ac:dyDescent="0.2">
      <c r="A59" s="193" t="s">
        <v>370</v>
      </c>
      <c r="B59" s="193"/>
      <c r="C59" s="193"/>
      <c r="D59" s="193"/>
      <c r="E59" s="193"/>
      <c r="F59" s="193"/>
      <c r="G59" s="86">
        <v>53</v>
      </c>
      <c r="H59" s="87">
        <f>H7+H36+H55+H56</f>
        <v>2084072161</v>
      </c>
      <c r="I59" s="87">
        <f>I7+I36+I55+I56</f>
        <v>2165240314</v>
      </c>
    </row>
    <row r="60" spans="1:9" x14ac:dyDescent="0.2">
      <c r="A60" s="193" t="s">
        <v>371</v>
      </c>
      <c r="B60" s="193"/>
      <c r="C60" s="193"/>
      <c r="D60" s="193"/>
      <c r="E60" s="193"/>
      <c r="F60" s="193"/>
      <c r="G60" s="86">
        <v>54</v>
      </c>
      <c r="H60" s="87">
        <f>H13+H47+H57+H58</f>
        <v>2072945045</v>
      </c>
      <c r="I60" s="87">
        <f>I13+I47+I57+I58</f>
        <v>2154187004</v>
      </c>
    </row>
    <row r="61" spans="1:9" x14ac:dyDescent="0.2">
      <c r="A61" s="193" t="s">
        <v>373</v>
      </c>
      <c r="B61" s="193"/>
      <c r="C61" s="193"/>
      <c r="D61" s="193"/>
      <c r="E61" s="193"/>
      <c r="F61" s="193"/>
      <c r="G61" s="86">
        <v>55</v>
      </c>
      <c r="H61" s="87">
        <f>H59-H60</f>
        <v>11127116</v>
      </c>
      <c r="I61" s="87">
        <f>I59-I60</f>
        <v>11053310</v>
      </c>
    </row>
    <row r="62" spans="1:9" x14ac:dyDescent="0.2">
      <c r="A62" s="224" t="s">
        <v>374</v>
      </c>
      <c r="B62" s="224"/>
      <c r="C62" s="224"/>
      <c r="D62" s="224"/>
      <c r="E62" s="224"/>
      <c r="F62" s="224"/>
      <c r="G62" s="86">
        <v>56</v>
      </c>
      <c r="H62" s="87">
        <f>+IF((H59-H60)&gt;0,(H59-H60),0)</f>
        <v>11127116</v>
      </c>
      <c r="I62" s="87">
        <f>+IF((I59-I60)&gt;0,(I59-I60),0)</f>
        <v>11053310</v>
      </c>
    </row>
    <row r="63" spans="1:9" x14ac:dyDescent="0.2">
      <c r="A63" s="224" t="s">
        <v>375</v>
      </c>
      <c r="B63" s="224"/>
      <c r="C63" s="224"/>
      <c r="D63" s="224"/>
      <c r="E63" s="224"/>
      <c r="F63" s="224"/>
      <c r="G63" s="86">
        <v>57</v>
      </c>
      <c r="H63" s="87">
        <f>+IF((H59-H60)&lt;0,(H59-H60),0)</f>
        <v>0</v>
      </c>
      <c r="I63" s="87">
        <f>+IF((I59-I60)&lt;0,(I59-I60),0)</f>
        <v>0</v>
      </c>
    </row>
    <row r="64" spans="1:9" x14ac:dyDescent="0.2">
      <c r="A64" s="212" t="s">
        <v>114</v>
      </c>
      <c r="B64" s="212"/>
      <c r="C64" s="212"/>
      <c r="D64" s="212"/>
      <c r="E64" s="212"/>
      <c r="F64" s="212"/>
      <c r="G64" s="84">
        <v>58</v>
      </c>
      <c r="H64" s="105">
        <v>3179022</v>
      </c>
      <c r="I64" s="105">
        <v>0</v>
      </c>
    </row>
    <row r="65" spans="1:9" x14ac:dyDescent="0.2">
      <c r="A65" s="193" t="s">
        <v>376</v>
      </c>
      <c r="B65" s="193"/>
      <c r="C65" s="193"/>
      <c r="D65" s="193"/>
      <c r="E65" s="193"/>
      <c r="F65" s="193"/>
      <c r="G65" s="86">
        <v>59</v>
      </c>
      <c r="H65" s="87">
        <f>H61-H64</f>
        <v>7948094</v>
      </c>
      <c r="I65" s="87">
        <f>I61-I64</f>
        <v>11053310</v>
      </c>
    </row>
    <row r="66" spans="1:9" x14ac:dyDescent="0.2">
      <c r="A66" s="224" t="s">
        <v>377</v>
      </c>
      <c r="B66" s="224"/>
      <c r="C66" s="224"/>
      <c r="D66" s="224"/>
      <c r="E66" s="224"/>
      <c r="F66" s="224"/>
      <c r="G66" s="86">
        <v>60</v>
      </c>
      <c r="H66" s="87">
        <f>+IF((H61-H64)&gt;0,(H61-H64),0)</f>
        <v>7948094</v>
      </c>
      <c r="I66" s="87">
        <f>+IF((I61-I64)&gt;0,(I61-I64),0)</f>
        <v>11053310</v>
      </c>
    </row>
    <row r="67" spans="1:9" x14ac:dyDescent="0.2">
      <c r="A67" s="224" t="s">
        <v>378</v>
      </c>
      <c r="B67" s="224"/>
      <c r="C67" s="224"/>
      <c r="D67" s="224"/>
      <c r="E67" s="224"/>
      <c r="F67" s="224"/>
      <c r="G67" s="86">
        <v>61</v>
      </c>
      <c r="H67" s="87">
        <f>+IF((H61-H64)&lt;0,(H61-H64),0)</f>
        <v>0</v>
      </c>
      <c r="I67" s="87">
        <f>+IF((I61-I64)&lt;0,(I61-I64),0)</f>
        <v>0</v>
      </c>
    </row>
    <row r="68" spans="1:9" x14ac:dyDescent="0.2">
      <c r="A68" s="214" t="s">
        <v>155</v>
      </c>
      <c r="B68" s="214"/>
      <c r="C68" s="214"/>
      <c r="D68" s="214"/>
      <c r="E68" s="214"/>
      <c r="F68" s="214"/>
      <c r="G68" s="225"/>
      <c r="H68" s="225"/>
      <c r="I68" s="225"/>
    </row>
    <row r="69" spans="1:9" ht="25.9" customHeight="1" x14ac:dyDescent="0.2">
      <c r="A69" s="193" t="s">
        <v>379</v>
      </c>
      <c r="B69" s="193"/>
      <c r="C69" s="193"/>
      <c r="D69" s="193"/>
      <c r="E69" s="193"/>
      <c r="F69" s="193"/>
      <c r="G69" s="86">
        <v>62</v>
      </c>
      <c r="H69" s="87">
        <f>H70-H71</f>
        <v>0</v>
      </c>
      <c r="I69" s="87">
        <f>I70-I71</f>
        <v>0</v>
      </c>
    </row>
    <row r="70" spans="1:9" x14ac:dyDescent="0.2">
      <c r="A70" s="216" t="s">
        <v>156</v>
      </c>
      <c r="B70" s="216"/>
      <c r="C70" s="216"/>
      <c r="D70" s="216"/>
      <c r="E70" s="216"/>
      <c r="F70" s="216"/>
      <c r="G70" s="84">
        <v>63</v>
      </c>
      <c r="H70" s="105">
        <v>0</v>
      </c>
      <c r="I70" s="105">
        <v>0</v>
      </c>
    </row>
    <row r="71" spans="1:9" x14ac:dyDescent="0.2">
      <c r="A71" s="216" t="s">
        <v>157</v>
      </c>
      <c r="B71" s="216"/>
      <c r="C71" s="216"/>
      <c r="D71" s="216"/>
      <c r="E71" s="216"/>
      <c r="F71" s="216"/>
      <c r="G71" s="84">
        <v>64</v>
      </c>
      <c r="H71" s="105">
        <v>0</v>
      </c>
      <c r="I71" s="105">
        <v>0</v>
      </c>
    </row>
    <row r="72" spans="1:9" x14ac:dyDescent="0.2">
      <c r="A72" s="212" t="s">
        <v>158</v>
      </c>
      <c r="B72" s="212"/>
      <c r="C72" s="212"/>
      <c r="D72" s="212"/>
      <c r="E72" s="212"/>
      <c r="F72" s="212"/>
      <c r="G72" s="84">
        <v>65</v>
      </c>
      <c r="H72" s="105">
        <v>0</v>
      </c>
      <c r="I72" s="105">
        <v>0</v>
      </c>
    </row>
    <row r="73" spans="1:9" x14ac:dyDescent="0.2">
      <c r="A73" s="224" t="s">
        <v>380</v>
      </c>
      <c r="B73" s="224"/>
      <c r="C73" s="224"/>
      <c r="D73" s="224"/>
      <c r="E73" s="224"/>
      <c r="F73" s="224"/>
      <c r="G73" s="86">
        <v>66</v>
      </c>
      <c r="H73" s="91">
        <v>0</v>
      </c>
      <c r="I73" s="91">
        <v>0</v>
      </c>
    </row>
    <row r="74" spans="1:9" x14ac:dyDescent="0.2">
      <c r="A74" s="224" t="s">
        <v>381</v>
      </c>
      <c r="B74" s="224"/>
      <c r="C74" s="224"/>
      <c r="D74" s="224"/>
      <c r="E74" s="224"/>
      <c r="F74" s="224"/>
      <c r="G74" s="86">
        <v>67</v>
      </c>
      <c r="H74" s="91">
        <v>0</v>
      </c>
      <c r="I74" s="91">
        <v>0</v>
      </c>
    </row>
    <row r="75" spans="1:9" x14ac:dyDescent="0.2">
      <c r="A75" s="214" t="s">
        <v>159</v>
      </c>
      <c r="B75" s="214"/>
      <c r="C75" s="214"/>
      <c r="D75" s="214"/>
      <c r="E75" s="214"/>
      <c r="F75" s="214"/>
      <c r="G75" s="225"/>
      <c r="H75" s="225"/>
      <c r="I75" s="225"/>
    </row>
    <row r="76" spans="1:9" x14ac:dyDescent="0.2">
      <c r="A76" s="193" t="s">
        <v>382</v>
      </c>
      <c r="B76" s="193"/>
      <c r="C76" s="193"/>
      <c r="D76" s="193"/>
      <c r="E76" s="193"/>
      <c r="F76" s="193"/>
      <c r="G76" s="86">
        <v>68</v>
      </c>
      <c r="H76" s="91">
        <v>0</v>
      </c>
      <c r="I76" s="91">
        <v>0</v>
      </c>
    </row>
    <row r="77" spans="1:9" x14ac:dyDescent="0.2">
      <c r="A77" s="236" t="s">
        <v>383</v>
      </c>
      <c r="B77" s="236"/>
      <c r="C77" s="236"/>
      <c r="D77" s="236"/>
      <c r="E77" s="236"/>
      <c r="F77" s="236"/>
      <c r="G77" s="92">
        <v>69</v>
      </c>
      <c r="H77" s="93">
        <v>0</v>
      </c>
      <c r="I77" s="93">
        <v>0</v>
      </c>
    </row>
    <row r="78" spans="1:9" x14ac:dyDescent="0.2">
      <c r="A78" s="236" t="s">
        <v>384</v>
      </c>
      <c r="B78" s="236"/>
      <c r="C78" s="236"/>
      <c r="D78" s="236"/>
      <c r="E78" s="236"/>
      <c r="F78" s="236"/>
      <c r="G78" s="92">
        <v>70</v>
      </c>
      <c r="H78" s="93">
        <v>0</v>
      </c>
      <c r="I78" s="93">
        <v>0</v>
      </c>
    </row>
    <row r="79" spans="1:9" x14ac:dyDescent="0.2">
      <c r="A79" s="193" t="s">
        <v>385</v>
      </c>
      <c r="B79" s="193"/>
      <c r="C79" s="193"/>
      <c r="D79" s="193"/>
      <c r="E79" s="193"/>
      <c r="F79" s="193"/>
      <c r="G79" s="86">
        <v>71</v>
      </c>
      <c r="H79" s="91">
        <v>0</v>
      </c>
      <c r="I79" s="91">
        <v>0</v>
      </c>
    </row>
    <row r="80" spans="1:9" x14ac:dyDescent="0.2">
      <c r="A80" s="193" t="s">
        <v>386</v>
      </c>
      <c r="B80" s="193"/>
      <c r="C80" s="193"/>
      <c r="D80" s="193"/>
      <c r="E80" s="193"/>
      <c r="F80" s="193"/>
      <c r="G80" s="86">
        <v>72</v>
      </c>
      <c r="H80" s="91">
        <v>0</v>
      </c>
      <c r="I80" s="91">
        <v>0</v>
      </c>
    </row>
    <row r="81" spans="1:9" x14ac:dyDescent="0.2">
      <c r="A81" s="224" t="s">
        <v>387</v>
      </c>
      <c r="B81" s="224"/>
      <c r="C81" s="224"/>
      <c r="D81" s="224"/>
      <c r="E81" s="224"/>
      <c r="F81" s="224"/>
      <c r="G81" s="86">
        <v>73</v>
      </c>
      <c r="H81" s="91">
        <v>0</v>
      </c>
      <c r="I81" s="91">
        <v>0</v>
      </c>
    </row>
    <row r="82" spans="1:9" x14ac:dyDescent="0.2">
      <c r="A82" s="224" t="s">
        <v>388</v>
      </c>
      <c r="B82" s="224"/>
      <c r="C82" s="224"/>
      <c r="D82" s="224"/>
      <c r="E82" s="224"/>
      <c r="F82" s="224"/>
      <c r="G82" s="86">
        <v>74</v>
      </c>
      <c r="H82" s="91">
        <v>0</v>
      </c>
      <c r="I82" s="91">
        <v>0</v>
      </c>
    </row>
    <row r="83" spans="1:9" x14ac:dyDescent="0.2">
      <c r="A83" s="214" t="s">
        <v>115</v>
      </c>
      <c r="B83" s="214"/>
      <c r="C83" s="214"/>
      <c r="D83" s="214"/>
      <c r="E83" s="214"/>
      <c r="F83" s="214"/>
      <c r="G83" s="225"/>
      <c r="H83" s="225"/>
      <c r="I83" s="225"/>
    </row>
    <row r="84" spans="1:9" x14ac:dyDescent="0.2">
      <c r="A84" s="226" t="s">
        <v>389</v>
      </c>
      <c r="B84" s="226"/>
      <c r="C84" s="226"/>
      <c r="D84" s="226"/>
      <c r="E84" s="226"/>
      <c r="F84" s="226"/>
      <c r="G84" s="86">
        <v>75</v>
      </c>
      <c r="H84" s="94">
        <f>H85+H86</f>
        <v>0</v>
      </c>
      <c r="I84" s="94">
        <f>I85+I86</f>
        <v>0</v>
      </c>
    </row>
    <row r="85" spans="1:9" x14ac:dyDescent="0.2">
      <c r="A85" s="227" t="s">
        <v>160</v>
      </c>
      <c r="B85" s="227"/>
      <c r="C85" s="227"/>
      <c r="D85" s="227"/>
      <c r="E85" s="227"/>
      <c r="F85" s="227"/>
      <c r="G85" s="84">
        <v>76</v>
      </c>
      <c r="H85" s="105">
        <v>0</v>
      </c>
      <c r="I85" s="105">
        <v>0</v>
      </c>
    </row>
    <row r="86" spans="1:9" x14ac:dyDescent="0.2">
      <c r="A86" s="227" t="s">
        <v>161</v>
      </c>
      <c r="B86" s="227"/>
      <c r="C86" s="227"/>
      <c r="D86" s="227"/>
      <c r="E86" s="227"/>
      <c r="F86" s="227"/>
      <c r="G86" s="84">
        <v>77</v>
      </c>
      <c r="H86" s="105">
        <v>0</v>
      </c>
      <c r="I86" s="105">
        <v>0</v>
      </c>
    </row>
    <row r="87" spans="1:9" x14ac:dyDescent="0.2">
      <c r="A87" s="233" t="s">
        <v>117</v>
      </c>
      <c r="B87" s="233"/>
      <c r="C87" s="233"/>
      <c r="D87" s="233"/>
      <c r="E87" s="233"/>
      <c r="F87" s="233"/>
      <c r="G87" s="234"/>
      <c r="H87" s="234"/>
      <c r="I87" s="234"/>
    </row>
    <row r="88" spans="1:9" x14ac:dyDescent="0.2">
      <c r="A88" s="235" t="s">
        <v>162</v>
      </c>
      <c r="B88" s="235"/>
      <c r="C88" s="235"/>
      <c r="D88" s="235"/>
      <c r="E88" s="235"/>
      <c r="F88" s="235"/>
      <c r="G88" s="84">
        <v>78</v>
      </c>
      <c r="H88" s="104">
        <v>7948094</v>
      </c>
      <c r="I88" s="104">
        <v>11053310</v>
      </c>
    </row>
    <row r="89" spans="1:9" ht="29.25" customHeight="1" x14ac:dyDescent="0.2">
      <c r="A89" s="232" t="s">
        <v>434</v>
      </c>
      <c r="B89" s="232"/>
      <c r="C89" s="232"/>
      <c r="D89" s="232"/>
      <c r="E89" s="232"/>
      <c r="F89" s="232"/>
      <c r="G89" s="86">
        <v>79</v>
      </c>
      <c r="H89" s="94">
        <f>H90+H97</f>
        <v>0</v>
      </c>
      <c r="I89" s="94">
        <f>I90+I97</f>
        <v>0</v>
      </c>
    </row>
    <row r="90" spans="1:9" ht="24.6" customHeight="1" x14ac:dyDescent="0.2">
      <c r="A90" s="228" t="s">
        <v>442</v>
      </c>
      <c r="B90" s="228"/>
      <c r="C90" s="228"/>
      <c r="D90" s="228"/>
      <c r="E90" s="228"/>
      <c r="F90" s="228"/>
      <c r="G90" s="86">
        <v>80</v>
      </c>
      <c r="H90" s="94">
        <f>SUM(H91:H95)</f>
        <v>0</v>
      </c>
      <c r="I90" s="94">
        <f>SUM(I91:I95)</f>
        <v>0</v>
      </c>
    </row>
    <row r="91" spans="1:9" ht="24.6" customHeight="1" x14ac:dyDescent="0.2">
      <c r="A91" s="216" t="s">
        <v>352</v>
      </c>
      <c r="B91" s="216"/>
      <c r="C91" s="216"/>
      <c r="D91" s="216"/>
      <c r="E91" s="216"/>
      <c r="F91" s="216"/>
      <c r="G91" s="86">
        <v>81</v>
      </c>
      <c r="H91" s="105">
        <v>0</v>
      </c>
      <c r="I91" s="105">
        <v>0</v>
      </c>
    </row>
    <row r="92" spans="1:9" ht="39" customHeight="1" x14ac:dyDescent="0.2">
      <c r="A92" s="216" t="s">
        <v>353</v>
      </c>
      <c r="B92" s="216"/>
      <c r="C92" s="216"/>
      <c r="D92" s="216"/>
      <c r="E92" s="216"/>
      <c r="F92" s="216"/>
      <c r="G92" s="86">
        <v>82</v>
      </c>
      <c r="H92" s="105">
        <v>0</v>
      </c>
      <c r="I92" s="105">
        <v>0</v>
      </c>
    </row>
    <row r="93" spans="1:9" ht="44.25" customHeight="1" x14ac:dyDescent="0.2">
      <c r="A93" s="216" t="s">
        <v>354</v>
      </c>
      <c r="B93" s="216"/>
      <c r="C93" s="216"/>
      <c r="D93" s="216"/>
      <c r="E93" s="216"/>
      <c r="F93" s="216"/>
      <c r="G93" s="86">
        <v>83</v>
      </c>
      <c r="H93" s="105">
        <v>0</v>
      </c>
      <c r="I93" s="105">
        <v>0</v>
      </c>
    </row>
    <row r="94" spans="1:9" ht="16.5" customHeight="1" x14ac:dyDescent="0.2">
      <c r="A94" s="216" t="s">
        <v>355</v>
      </c>
      <c r="B94" s="216"/>
      <c r="C94" s="216"/>
      <c r="D94" s="216"/>
      <c r="E94" s="216"/>
      <c r="F94" s="216"/>
      <c r="G94" s="86">
        <v>84</v>
      </c>
      <c r="H94" s="105">
        <v>0</v>
      </c>
      <c r="I94" s="105">
        <v>0</v>
      </c>
    </row>
    <row r="95" spans="1:9" ht="13.5" customHeight="1" x14ac:dyDescent="0.2">
      <c r="A95" s="216" t="s">
        <v>356</v>
      </c>
      <c r="B95" s="216"/>
      <c r="C95" s="216"/>
      <c r="D95" s="216"/>
      <c r="E95" s="216"/>
      <c r="F95" s="216"/>
      <c r="G95" s="86">
        <v>85</v>
      </c>
      <c r="H95" s="105">
        <v>0</v>
      </c>
      <c r="I95" s="105">
        <v>0</v>
      </c>
    </row>
    <row r="96" spans="1:9" ht="24.6" customHeight="1" x14ac:dyDescent="0.2">
      <c r="A96" s="216" t="s">
        <v>357</v>
      </c>
      <c r="B96" s="216"/>
      <c r="C96" s="216"/>
      <c r="D96" s="216"/>
      <c r="E96" s="216"/>
      <c r="F96" s="216"/>
      <c r="G96" s="86">
        <v>86</v>
      </c>
      <c r="H96" s="105">
        <v>0</v>
      </c>
      <c r="I96" s="105">
        <v>0</v>
      </c>
    </row>
    <row r="97" spans="1:9" ht="24.6" customHeight="1" x14ac:dyDescent="0.2">
      <c r="A97" s="228" t="s">
        <v>435</v>
      </c>
      <c r="B97" s="228"/>
      <c r="C97" s="228"/>
      <c r="D97" s="228"/>
      <c r="E97" s="228"/>
      <c r="F97" s="228"/>
      <c r="G97" s="86">
        <v>87</v>
      </c>
      <c r="H97" s="94">
        <f>SUM(H98:H105)</f>
        <v>0</v>
      </c>
      <c r="I97" s="94">
        <f>SUM(I98:I105)</f>
        <v>0</v>
      </c>
    </row>
    <row r="98" spans="1:9" x14ac:dyDescent="0.2">
      <c r="A98" s="216" t="s">
        <v>163</v>
      </c>
      <c r="B98" s="216"/>
      <c r="C98" s="216"/>
      <c r="D98" s="216"/>
      <c r="E98" s="216"/>
      <c r="F98" s="216"/>
      <c r="G98" s="84">
        <v>88</v>
      </c>
      <c r="H98" s="105">
        <v>0</v>
      </c>
      <c r="I98" s="105">
        <v>0</v>
      </c>
    </row>
    <row r="99" spans="1:9" ht="35.25" customHeight="1" x14ac:dyDescent="0.2">
      <c r="A99" s="216" t="s">
        <v>358</v>
      </c>
      <c r="B99" s="216"/>
      <c r="C99" s="216"/>
      <c r="D99" s="216"/>
      <c r="E99" s="216"/>
      <c r="F99" s="216"/>
      <c r="G99" s="84">
        <v>89</v>
      </c>
      <c r="H99" s="105">
        <v>0</v>
      </c>
      <c r="I99" s="105">
        <v>0</v>
      </c>
    </row>
    <row r="100" spans="1:9" x14ac:dyDescent="0.2">
      <c r="A100" s="216" t="s">
        <v>359</v>
      </c>
      <c r="B100" s="216"/>
      <c r="C100" s="216"/>
      <c r="D100" s="216"/>
      <c r="E100" s="216"/>
      <c r="F100" s="216"/>
      <c r="G100" s="84">
        <v>90</v>
      </c>
      <c r="H100" s="105">
        <v>0</v>
      </c>
      <c r="I100" s="105">
        <v>0</v>
      </c>
    </row>
    <row r="101" spans="1:9" ht="33.75" customHeight="1" x14ac:dyDescent="0.2">
      <c r="A101" s="216" t="s">
        <v>360</v>
      </c>
      <c r="B101" s="216"/>
      <c r="C101" s="216"/>
      <c r="D101" s="216"/>
      <c r="E101" s="216"/>
      <c r="F101" s="216"/>
      <c r="G101" s="84">
        <v>91</v>
      </c>
      <c r="H101" s="105">
        <v>0</v>
      </c>
      <c r="I101" s="105">
        <v>0</v>
      </c>
    </row>
    <row r="102" spans="1:9" ht="29.25" customHeight="1" x14ac:dyDescent="0.2">
      <c r="A102" s="216" t="s">
        <v>361</v>
      </c>
      <c r="B102" s="216"/>
      <c r="C102" s="216"/>
      <c r="D102" s="216"/>
      <c r="E102" s="216"/>
      <c r="F102" s="216"/>
      <c r="G102" s="84">
        <v>92</v>
      </c>
      <c r="H102" s="105">
        <v>0</v>
      </c>
      <c r="I102" s="105">
        <v>0</v>
      </c>
    </row>
    <row r="103" spans="1:9" x14ac:dyDescent="0.2">
      <c r="A103" s="216" t="s">
        <v>362</v>
      </c>
      <c r="B103" s="216"/>
      <c r="C103" s="216"/>
      <c r="D103" s="216"/>
      <c r="E103" s="216"/>
      <c r="F103" s="216"/>
      <c r="G103" s="84">
        <v>93</v>
      </c>
      <c r="H103" s="105">
        <v>0</v>
      </c>
      <c r="I103" s="105">
        <v>0</v>
      </c>
    </row>
    <row r="104" spans="1:9" ht="24.75" customHeight="1" x14ac:dyDescent="0.2">
      <c r="A104" s="216" t="s">
        <v>363</v>
      </c>
      <c r="B104" s="216"/>
      <c r="C104" s="216"/>
      <c r="D104" s="216"/>
      <c r="E104" s="216"/>
      <c r="F104" s="216"/>
      <c r="G104" s="84">
        <v>94</v>
      </c>
      <c r="H104" s="105">
        <v>0</v>
      </c>
      <c r="I104" s="105">
        <v>0</v>
      </c>
    </row>
    <row r="105" spans="1:9" ht="15.75" customHeight="1" x14ac:dyDescent="0.2">
      <c r="A105" s="216" t="s">
        <v>364</v>
      </c>
      <c r="B105" s="216"/>
      <c r="C105" s="216"/>
      <c r="D105" s="216"/>
      <c r="E105" s="216"/>
      <c r="F105" s="216"/>
      <c r="G105" s="84">
        <v>95</v>
      </c>
      <c r="H105" s="105">
        <v>0</v>
      </c>
      <c r="I105" s="105">
        <v>0</v>
      </c>
    </row>
    <row r="106" spans="1:9" ht="24.75" customHeight="1" x14ac:dyDescent="0.2">
      <c r="A106" s="216" t="s">
        <v>365</v>
      </c>
      <c r="B106" s="216"/>
      <c r="C106" s="216"/>
      <c r="D106" s="216"/>
      <c r="E106" s="216"/>
      <c r="F106" s="216"/>
      <c r="G106" s="84">
        <v>96</v>
      </c>
      <c r="H106" s="105">
        <v>0</v>
      </c>
      <c r="I106" s="105">
        <v>0</v>
      </c>
    </row>
    <row r="107" spans="1:9" ht="27.6" customHeight="1" x14ac:dyDescent="0.2">
      <c r="A107" s="232" t="s">
        <v>437</v>
      </c>
      <c r="B107" s="232"/>
      <c r="C107" s="232"/>
      <c r="D107" s="232"/>
      <c r="E107" s="232"/>
      <c r="F107" s="232"/>
      <c r="G107" s="86">
        <v>97</v>
      </c>
      <c r="H107" s="94">
        <f>H90+H97-H106-H96</f>
        <v>0</v>
      </c>
      <c r="I107" s="94">
        <f>I90+I97-I106-I96</f>
        <v>0</v>
      </c>
    </row>
    <row r="108" spans="1:9" x14ac:dyDescent="0.2">
      <c r="A108" s="232" t="s">
        <v>372</v>
      </c>
      <c r="B108" s="232"/>
      <c r="C108" s="232"/>
      <c r="D108" s="232"/>
      <c r="E108" s="232"/>
      <c r="F108" s="232"/>
      <c r="G108" s="86">
        <v>98</v>
      </c>
      <c r="H108" s="94">
        <f>H88+H107</f>
        <v>7948094</v>
      </c>
      <c r="I108" s="94">
        <f>I88+I107</f>
        <v>11053310</v>
      </c>
    </row>
    <row r="109" spans="1:9" x14ac:dyDescent="0.2">
      <c r="A109" s="214" t="s">
        <v>164</v>
      </c>
      <c r="B109" s="214"/>
      <c r="C109" s="214"/>
      <c r="D109" s="214"/>
      <c r="E109" s="214"/>
      <c r="F109" s="214"/>
      <c r="G109" s="225"/>
      <c r="H109" s="225"/>
      <c r="I109" s="225"/>
    </row>
    <row r="110" spans="1:9" ht="24.75" customHeight="1" x14ac:dyDescent="0.2">
      <c r="A110" s="226" t="s">
        <v>436</v>
      </c>
      <c r="B110" s="226"/>
      <c r="C110" s="226"/>
      <c r="D110" s="226"/>
      <c r="E110" s="226"/>
      <c r="F110" s="226"/>
      <c r="G110" s="86">
        <v>99</v>
      </c>
      <c r="H110" s="94">
        <f>H111+H112</f>
        <v>0</v>
      </c>
      <c r="I110" s="94">
        <f>I111+I112</f>
        <v>0</v>
      </c>
    </row>
    <row r="111" spans="1:9" x14ac:dyDescent="0.2">
      <c r="A111" s="227" t="s">
        <v>116</v>
      </c>
      <c r="B111" s="227"/>
      <c r="C111" s="227"/>
      <c r="D111" s="227"/>
      <c r="E111" s="227"/>
      <c r="F111" s="227"/>
      <c r="G111" s="84">
        <v>100</v>
      </c>
      <c r="H111" s="105">
        <v>0</v>
      </c>
      <c r="I111" s="105">
        <v>0</v>
      </c>
    </row>
    <row r="112" spans="1:9" x14ac:dyDescent="0.2">
      <c r="A112" s="227" t="s">
        <v>165</v>
      </c>
      <c r="B112" s="227"/>
      <c r="C112" s="227"/>
      <c r="D112" s="227"/>
      <c r="E112" s="227"/>
      <c r="F112" s="227"/>
      <c r="G112" s="84">
        <v>101</v>
      </c>
      <c r="H112" s="105">
        <v>0</v>
      </c>
      <c r="I112" s="105">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conditionalFormatting sqref="I8:I12">
    <cfRule type="cellIs" dxfId="138" priority="66" stopIfTrue="1" operator="notEqual">
      <formula>ROUND(I8,0)</formula>
    </cfRule>
    <cfRule type="cellIs" dxfId="137" priority="67" stopIfTrue="1" operator="lessThan">
      <formula>0</formula>
    </cfRule>
  </conditionalFormatting>
  <conditionalFormatting sqref="H8:H12">
    <cfRule type="cellIs" dxfId="136" priority="64" stopIfTrue="1" operator="notEqual">
      <formula>ROUND(H8,0)</formula>
    </cfRule>
    <cfRule type="cellIs" dxfId="135" priority="65" stopIfTrue="1" operator="lessThan">
      <formula>0</formula>
    </cfRule>
  </conditionalFormatting>
  <conditionalFormatting sqref="I16:I18">
    <cfRule type="cellIs" dxfId="134" priority="62" stopIfTrue="1" operator="notEqual">
      <formula>ROUND(I16,0)</formula>
    </cfRule>
    <cfRule type="cellIs" dxfId="133" priority="63" stopIfTrue="1" operator="lessThan">
      <formula>0</formula>
    </cfRule>
  </conditionalFormatting>
  <conditionalFormatting sqref="H16:H18">
    <cfRule type="cellIs" dxfId="132" priority="60" stopIfTrue="1" operator="notEqual">
      <formula>ROUND(H16,0)</formula>
    </cfRule>
    <cfRule type="cellIs" dxfId="131" priority="61" stopIfTrue="1" operator="lessThan">
      <formula>0</formula>
    </cfRule>
  </conditionalFormatting>
  <conditionalFormatting sqref="I20:I24">
    <cfRule type="cellIs" dxfId="130" priority="58" stopIfTrue="1" operator="notEqual">
      <formula>ROUND(I20,0)</formula>
    </cfRule>
    <cfRule type="cellIs" dxfId="129" priority="59" stopIfTrue="1" operator="lessThan">
      <formula>0</formula>
    </cfRule>
  </conditionalFormatting>
  <conditionalFormatting sqref="H20:H24">
    <cfRule type="cellIs" dxfId="128" priority="56" stopIfTrue="1" operator="notEqual">
      <formula>ROUND(H20,0)</formula>
    </cfRule>
    <cfRule type="cellIs" dxfId="127" priority="57" stopIfTrue="1" operator="lessThan">
      <formula>0</formula>
    </cfRule>
  </conditionalFormatting>
  <conditionalFormatting sqref="I26:I27">
    <cfRule type="cellIs" dxfId="126" priority="55" stopIfTrue="1" operator="notEqual">
      <formula>ROUND(I26,0)</formula>
    </cfRule>
  </conditionalFormatting>
  <conditionalFormatting sqref="H26:H27">
    <cfRule type="cellIs" dxfId="125" priority="54" stopIfTrue="1" operator="notEqual">
      <formula>ROUND(H26,0)</formula>
    </cfRule>
  </conditionalFormatting>
  <conditionalFormatting sqref="I29 I33:I34">
    <cfRule type="cellIs" dxfId="124" priority="51" stopIfTrue="1" operator="notEqual">
      <formula>ROUND(I29,0)</formula>
    </cfRule>
  </conditionalFormatting>
  <conditionalFormatting sqref="I35">
    <cfRule type="cellIs" dxfId="123" priority="52" stopIfTrue="1" operator="notEqual">
      <formula>ROUND(I35,0)</formula>
    </cfRule>
    <cfRule type="cellIs" dxfId="122" priority="53" stopIfTrue="1" operator="lessThan">
      <formula>0</formula>
    </cfRule>
  </conditionalFormatting>
  <conditionalFormatting sqref="H33">
    <cfRule type="cellIs" dxfId="121" priority="48" stopIfTrue="1" operator="notEqual">
      <formula>ROUND(H33,0)</formula>
    </cfRule>
  </conditionalFormatting>
  <conditionalFormatting sqref="H35">
    <cfRule type="cellIs" dxfId="120" priority="49" stopIfTrue="1" operator="notEqual">
      <formula>ROUND(H35,0)</formula>
    </cfRule>
    <cfRule type="cellIs" dxfId="119" priority="50" stopIfTrue="1" operator="lessThan">
      <formula>0</formula>
    </cfRule>
  </conditionalFormatting>
  <conditionalFormatting sqref="I40:I41 I43:I44 I46">
    <cfRule type="cellIs" dxfId="118" priority="46" stopIfTrue="1" operator="notEqual">
      <formula>ROUND(I40,0)</formula>
    </cfRule>
    <cfRule type="cellIs" dxfId="117" priority="47" stopIfTrue="1" operator="lessThan">
      <formula>0</formula>
    </cfRule>
  </conditionalFormatting>
  <conditionalFormatting sqref="H37:H38 H40:H41 H43:H44 H46">
    <cfRule type="cellIs" dxfId="116" priority="44" stopIfTrue="1" operator="notEqual">
      <formula>ROUND(H37,0)</formula>
    </cfRule>
    <cfRule type="cellIs" dxfId="115" priority="45" stopIfTrue="1" operator="lessThan">
      <formula>0</formula>
    </cfRule>
  </conditionalFormatting>
  <conditionalFormatting sqref="I49:I51 I54">
    <cfRule type="cellIs" dxfId="114" priority="42" stopIfTrue="1" operator="notEqual">
      <formula>ROUND(I49,0)</formula>
    </cfRule>
    <cfRule type="cellIs" dxfId="113" priority="43" stopIfTrue="1" operator="lessThan">
      <formula>0</formula>
    </cfRule>
  </conditionalFormatting>
  <conditionalFormatting sqref="H49:H51 H54">
    <cfRule type="cellIs" dxfId="112" priority="39" stopIfTrue="1" operator="notEqual">
      <formula>ROUND(H49,0)</formula>
    </cfRule>
    <cfRule type="cellIs" dxfId="111" priority="40" stopIfTrue="1" operator="lessThan">
      <formula>0</formula>
    </cfRule>
  </conditionalFormatting>
  <conditionalFormatting sqref="H64">
    <cfRule type="cellIs" dxfId="110" priority="36" stopIfTrue="1" operator="notEqual">
      <formula>ROUND(H64,0)</formula>
    </cfRule>
  </conditionalFormatting>
  <conditionalFormatting sqref="H88:I88">
    <cfRule type="cellIs" dxfId="109" priority="35" stopIfTrue="1" operator="notEqual">
      <formula>ROUND(H88,0)</formula>
    </cfRule>
  </conditionalFormatting>
  <conditionalFormatting sqref="H14:I14">
    <cfRule type="cellIs" dxfId="108" priority="33" stopIfTrue="1" operator="notEqual">
      <formula>ROUND(H14,0)</formula>
    </cfRule>
    <cfRule type="cellIs" dxfId="107" priority="34" stopIfTrue="1" operator="lessThan">
      <formula>0</formula>
    </cfRule>
  </conditionalFormatting>
  <conditionalFormatting sqref="H29:H32">
    <cfRule type="cellIs" dxfId="106" priority="31" stopIfTrue="1" operator="notEqual">
      <formula>ROUND(H29,0)</formula>
    </cfRule>
    <cfRule type="cellIs" dxfId="105" priority="32" stopIfTrue="1" operator="lessThan">
      <formula>0</formula>
    </cfRule>
  </conditionalFormatting>
  <conditionalFormatting sqref="I30:I32">
    <cfRule type="cellIs" dxfId="104" priority="29" stopIfTrue="1" operator="notEqual">
      <formula>ROUND(I30,0)</formula>
    </cfRule>
    <cfRule type="cellIs" dxfId="103" priority="30" stopIfTrue="1" operator="lessThan">
      <formula>0</formula>
    </cfRule>
  </conditionalFormatting>
  <conditionalFormatting sqref="H34">
    <cfRule type="cellIs" dxfId="102" priority="27" stopIfTrue="1" operator="notEqual">
      <formula>ROUND(H34,0)</formula>
    </cfRule>
    <cfRule type="cellIs" dxfId="101" priority="28" stopIfTrue="1" operator="lessThan">
      <formula>0</formula>
    </cfRule>
  </conditionalFormatting>
  <conditionalFormatting sqref="I37:I39">
    <cfRule type="cellIs" dxfId="100" priority="25" stopIfTrue="1" operator="notEqual">
      <formula>ROUND(I37,0)</formula>
    </cfRule>
    <cfRule type="cellIs" dxfId="99" priority="26" stopIfTrue="1" operator="lessThan">
      <formula>0</formula>
    </cfRule>
  </conditionalFormatting>
  <conditionalFormatting sqref="H39">
    <cfRule type="cellIs" dxfId="98" priority="23" stopIfTrue="1" operator="notEqual">
      <formula>ROUND(H39,0)</formula>
    </cfRule>
    <cfRule type="cellIs" dxfId="97" priority="24" stopIfTrue="1" operator="lessThan">
      <formula>0</formula>
    </cfRule>
  </conditionalFormatting>
  <conditionalFormatting sqref="H42:I42">
    <cfRule type="cellIs" dxfId="96" priority="21" stopIfTrue="1" operator="notEqual">
      <formula>ROUND(H42,0)</formula>
    </cfRule>
    <cfRule type="cellIs" dxfId="95" priority="22" stopIfTrue="1" operator="lessThan">
      <formula>0</formula>
    </cfRule>
  </conditionalFormatting>
  <conditionalFormatting sqref="H45:I45">
    <cfRule type="cellIs" dxfId="94" priority="19" stopIfTrue="1" operator="notEqual">
      <formula>ROUND(H45,0)</formula>
    </cfRule>
    <cfRule type="cellIs" dxfId="93" priority="20" stopIfTrue="1" operator="lessThan">
      <formula>0</formula>
    </cfRule>
  </conditionalFormatting>
  <conditionalFormatting sqref="H48:I48">
    <cfRule type="cellIs" dxfId="92" priority="17" stopIfTrue="1" operator="notEqual">
      <formula>ROUND(H48,0)</formula>
    </cfRule>
    <cfRule type="cellIs" dxfId="91" priority="18" stopIfTrue="1" operator="lessThan">
      <formula>0</formula>
    </cfRule>
  </conditionalFormatting>
  <conditionalFormatting sqref="H52:I53">
    <cfRule type="cellIs" dxfId="90" priority="15" stopIfTrue="1" operator="notEqual">
      <formula>ROUND(H52,0)</formula>
    </cfRule>
    <cfRule type="cellIs" dxfId="89" priority="16" stopIfTrue="1" operator="lessThan">
      <formula>0</formula>
    </cfRule>
  </conditionalFormatting>
  <conditionalFormatting sqref="H55:I58">
    <cfRule type="cellIs" dxfId="88" priority="13" stopIfTrue="1" operator="notEqual">
      <formula>ROUND(H55,0)</formula>
    </cfRule>
    <cfRule type="cellIs" dxfId="87" priority="14" stopIfTrue="1" operator="lessThan">
      <formula>0</formula>
    </cfRule>
  </conditionalFormatting>
  <conditionalFormatting sqref="I64">
    <cfRule type="cellIs" dxfId="86" priority="11" stopIfTrue="1" operator="notEqual">
      <formula>ROUND(I64,0)</formula>
    </cfRule>
    <cfRule type="cellIs" dxfId="85" priority="12" stopIfTrue="1" operator="lessThan">
      <formula>0</formula>
    </cfRule>
  </conditionalFormatting>
  <conditionalFormatting sqref="H70:I72">
    <cfRule type="cellIs" dxfId="84" priority="9" stopIfTrue="1" operator="notEqual">
      <formula>ROUND(H70,0)</formula>
    </cfRule>
    <cfRule type="cellIs" dxfId="83" priority="10" stopIfTrue="1" operator="lessThan">
      <formula>0</formula>
    </cfRule>
  </conditionalFormatting>
  <conditionalFormatting sqref="H85:I86">
    <cfRule type="cellIs" dxfId="82" priority="7" stopIfTrue="1" operator="notEqual">
      <formula>ROUND(H85,0)</formula>
    </cfRule>
    <cfRule type="cellIs" dxfId="81" priority="8" stopIfTrue="1" operator="lessThan">
      <formula>0</formula>
    </cfRule>
  </conditionalFormatting>
  <conditionalFormatting sqref="H91:I96">
    <cfRule type="cellIs" dxfId="80" priority="5" stopIfTrue="1" operator="notEqual">
      <formula>ROUND(H91,0)</formula>
    </cfRule>
    <cfRule type="cellIs" dxfId="79" priority="6" stopIfTrue="1" operator="lessThan">
      <formula>0</formula>
    </cfRule>
  </conditionalFormatting>
  <conditionalFormatting sqref="H98:I106">
    <cfRule type="cellIs" dxfId="78" priority="3" stopIfTrue="1" operator="notEqual">
      <formula>ROUND(H98,0)</formula>
    </cfRule>
    <cfRule type="cellIs" dxfId="77" priority="4" stopIfTrue="1" operator="lessThan">
      <formula>0</formula>
    </cfRule>
  </conditionalFormatting>
  <conditionalFormatting sqref="H111:I112">
    <cfRule type="cellIs" dxfId="76" priority="1" stopIfTrue="1" operator="notEqual">
      <formula>ROUND(H111,0)</formula>
    </cfRule>
    <cfRule type="cellIs" dxfId="7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C37" zoomScale="110" zoomScaleNormal="100" workbookViewId="0">
      <selection activeCell="H58" sqref="H58"/>
    </sheetView>
  </sheetViews>
  <sheetFormatPr defaultColWidth="9.140625" defaultRowHeight="12.75" x14ac:dyDescent="0.2"/>
  <cols>
    <col min="1" max="6" width="9.140625" style="10"/>
    <col min="7" max="7" width="9.140625" style="11"/>
    <col min="8" max="9" width="16.28515625" style="31" customWidth="1"/>
    <col min="10" max="16384" width="9.140625" style="10"/>
  </cols>
  <sheetData>
    <row r="1" spans="1:9" x14ac:dyDescent="0.2">
      <c r="A1" s="222" t="s">
        <v>166</v>
      </c>
      <c r="B1" s="237"/>
      <c r="C1" s="237"/>
      <c r="D1" s="237"/>
      <c r="E1" s="237"/>
      <c r="F1" s="237"/>
      <c r="G1" s="237"/>
      <c r="H1" s="237"/>
      <c r="I1" s="237"/>
    </row>
    <row r="2" spans="1:9" x14ac:dyDescent="0.2">
      <c r="A2" s="238" t="s">
        <v>523</v>
      </c>
      <c r="B2" s="198"/>
      <c r="C2" s="198"/>
      <c r="D2" s="198"/>
      <c r="E2" s="198"/>
      <c r="F2" s="198"/>
      <c r="G2" s="198"/>
      <c r="H2" s="198"/>
      <c r="I2" s="198"/>
    </row>
    <row r="3" spans="1:9" x14ac:dyDescent="0.2">
      <c r="A3" s="240" t="s">
        <v>279</v>
      </c>
      <c r="B3" s="241"/>
      <c r="C3" s="241"/>
      <c r="D3" s="241"/>
      <c r="E3" s="241"/>
      <c r="F3" s="241"/>
      <c r="G3" s="241"/>
      <c r="H3" s="241"/>
      <c r="I3" s="241"/>
    </row>
    <row r="4" spans="1:9" ht="12.75" customHeight="1" x14ac:dyDescent="0.2">
      <c r="A4" s="201" t="s">
        <v>464</v>
      </c>
      <c r="B4" s="202"/>
      <c r="C4" s="202"/>
      <c r="D4" s="202"/>
      <c r="E4" s="202"/>
      <c r="F4" s="202"/>
      <c r="G4" s="202"/>
      <c r="H4" s="202"/>
      <c r="I4" s="203"/>
    </row>
    <row r="5" spans="1:9" ht="22.5" x14ac:dyDescent="0.2">
      <c r="A5" s="217" t="s">
        <v>2</v>
      </c>
      <c r="B5" s="218"/>
      <c r="C5" s="218"/>
      <c r="D5" s="218"/>
      <c r="E5" s="218"/>
      <c r="F5" s="218"/>
      <c r="G5" s="96" t="s">
        <v>106</v>
      </c>
      <c r="H5" s="89" t="s">
        <v>293</v>
      </c>
      <c r="I5" s="89" t="s">
        <v>276</v>
      </c>
    </row>
    <row r="6" spans="1:9" x14ac:dyDescent="0.2">
      <c r="A6" s="242">
        <v>1</v>
      </c>
      <c r="B6" s="218"/>
      <c r="C6" s="218"/>
      <c r="D6" s="218"/>
      <c r="E6" s="218"/>
      <c r="F6" s="218"/>
      <c r="G6" s="89">
        <v>2</v>
      </c>
      <c r="H6" s="89" t="s">
        <v>167</v>
      </c>
      <c r="I6" s="89" t="s">
        <v>168</v>
      </c>
    </row>
    <row r="7" spans="1:9" x14ac:dyDescent="0.2">
      <c r="A7" s="243" t="s">
        <v>169</v>
      </c>
      <c r="B7" s="243"/>
      <c r="C7" s="243"/>
      <c r="D7" s="243"/>
      <c r="E7" s="243"/>
      <c r="F7" s="243"/>
      <c r="G7" s="243"/>
      <c r="H7" s="243"/>
      <c r="I7" s="243"/>
    </row>
    <row r="8" spans="1:9" ht="12.75" customHeight="1" x14ac:dyDescent="0.2">
      <c r="A8" s="216" t="s">
        <v>170</v>
      </c>
      <c r="B8" s="216"/>
      <c r="C8" s="216"/>
      <c r="D8" s="216"/>
      <c r="E8" s="216"/>
      <c r="F8" s="216"/>
      <c r="G8" s="92">
        <v>1</v>
      </c>
      <c r="H8" s="97">
        <v>11127116</v>
      </c>
      <c r="I8" s="97">
        <v>11053310</v>
      </c>
    </row>
    <row r="9" spans="1:9" ht="12.75" customHeight="1" x14ac:dyDescent="0.2">
      <c r="A9" s="224" t="s">
        <v>171</v>
      </c>
      <c r="B9" s="224"/>
      <c r="C9" s="224"/>
      <c r="D9" s="224"/>
      <c r="E9" s="224"/>
      <c r="F9" s="224"/>
      <c r="G9" s="86">
        <v>2</v>
      </c>
      <c r="H9" s="98">
        <f>H10+H11+H12+H13+H14+H15+H16+H17</f>
        <v>28204998</v>
      </c>
      <c r="I9" s="98">
        <f>I10+I11+I12+I13+I14+I15+I16+I17</f>
        <v>28122820</v>
      </c>
    </row>
    <row r="10" spans="1:9" ht="12.75" customHeight="1" x14ac:dyDescent="0.2">
      <c r="A10" s="239" t="s">
        <v>172</v>
      </c>
      <c r="B10" s="239"/>
      <c r="C10" s="239"/>
      <c r="D10" s="239"/>
      <c r="E10" s="239"/>
      <c r="F10" s="239"/>
      <c r="G10" s="92">
        <v>3</v>
      </c>
      <c r="H10" s="97">
        <v>5425841</v>
      </c>
      <c r="I10" s="97">
        <v>7977920</v>
      </c>
    </row>
    <row r="11" spans="1:9" ht="31.15" customHeight="1" x14ac:dyDescent="0.2">
      <c r="A11" s="239" t="s">
        <v>298</v>
      </c>
      <c r="B11" s="239"/>
      <c r="C11" s="239"/>
      <c r="D11" s="239"/>
      <c r="E11" s="239"/>
      <c r="F11" s="239"/>
      <c r="G11" s="92">
        <v>4</v>
      </c>
      <c r="H11" s="97">
        <v>159652</v>
      </c>
      <c r="I11" s="97">
        <v>273512</v>
      </c>
    </row>
    <row r="12" spans="1:9" ht="28.15" customHeight="1" x14ac:dyDescent="0.2">
      <c r="A12" s="239" t="s">
        <v>299</v>
      </c>
      <c r="B12" s="239"/>
      <c r="C12" s="239"/>
      <c r="D12" s="239"/>
      <c r="E12" s="239"/>
      <c r="F12" s="239"/>
      <c r="G12" s="92">
        <v>5</v>
      </c>
      <c r="H12" s="97">
        <v>16312229</v>
      </c>
      <c r="I12" s="97">
        <v>312448</v>
      </c>
    </row>
    <row r="13" spans="1:9" ht="12.75" customHeight="1" x14ac:dyDescent="0.2">
      <c r="A13" s="239" t="s">
        <v>173</v>
      </c>
      <c r="B13" s="239"/>
      <c r="C13" s="239"/>
      <c r="D13" s="239"/>
      <c r="E13" s="239"/>
      <c r="F13" s="239"/>
      <c r="G13" s="92">
        <v>6</v>
      </c>
      <c r="H13" s="105">
        <v>0</v>
      </c>
      <c r="I13" s="105">
        <v>0</v>
      </c>
    </row>
    <row r="14" spans="1:9" ht="12.75" customHeight="1" x14ac:dyDescent="0.2">
      <c r="A14" s="239" t="s">
        <v>174</v>
      </c>
      <c r="B14" s="239"/>
      <c r="C14" s="239"/>
      <c r="D14" s="239"/>
      <c r="E14" s="239"/>
      <c r="F14" s="239"/>
      <c r="G14" s="92">
        <v>7</v>
      </c>
      <c r="H14" s="97">
        <v>5007688</v>
      </c>
      <c r="I14" s="97">
        <v>6435937</v>
      </c>
    </row>
    <row r="15" spans="1:9" ht="12.75" customHeight="1" x14ac:dyDescent="0.2">
      <c r="A15" s="239" t="s">
        <v>175</v>
      </c>
      <c r="B15" s="239"/>
      <c r="C15" s="239"/>
      <c r="D15" s="239"/>
      <c r="E15" s="239"/>
      <c r="F15" s="239"/>
      <c r="G15" s="92">
        <v>8</v>
      </c>
      <c r="H15" s="97">
        <v>-131915</v>
      </c>
      <c r="I15" s="97">
        <v>1035119</v>
      </c>
    </row>
    <row r="16" spans="1:9" ht="12.75" customHeight="1" x14ac:dyDescent="0.2">
      <c r="A16" s="239" t="s">
        <v>176</v>
      </c>
      <c r="B16" s="239"/>
      <c r="C16" s="239"/>
      <c r="D16" s="239"/>
      <c r="E16" s="239"/>
      <c r="F16" s="239"/>
      <c r="G16" s="92">
        <v>9</v>
      </c>
      <c r="H16" s="97">
        <v>1373304</v>
      </c>
      <c r="I16" s="97">
        <v>-551224</v>
      </c>
    </row>
    <row r="17" spans="1:9" ht="27.6" customHeight="1" x14ac:dyDescent="0.2">
      <c r="A17" s="239" t="s">
        <v>177</v>
      </c>
      <c r="B17" s="239"/>
      <c r="C17" s="239"/>
      <c r="D17" s="239"/>
      <c r="E17" s="239"/>
      <c r="F17" s="239"/>
      <c r="G17" s="92">
        <v>10</v>
      </c>
      <c r="H17" s="97">
        <v>58199</v>
      </c>
      <c r="I17" s="97">
        <v>12639108</v>
      </c>
    </row>
    <row r="18" spans="1:9" ht="29.45" customHeight="1" x14ac:dyDescent="0.2">
      <c r="A18" s="232" t="s">
        <v>301</v>
      </c>
      <c r="B18" s="232"/>
      <c r="C18" s="232"/>
      <c r="D18" s="232"/>
      <c r="E18" s="232"/>
      <c r="F18" s="232"/>
      <c r="G18" s="86">
        <v>11</v>
      </c>
      <c r="H18" s="98">
        <f>H8+H9</f>
        <v>39332114</v>
      </c>
      <c r="I18" s="98">
        <f>I8+I9</f>
        <v>39176130</v>
      </c>
    </row>
    <row r="19" spans="1:9" ht="12.75" customHeight="1" x14ac:dyDescent="0.2">
      <c r="A19" s="224" t="s">
        <v>178</v>
      </c>
      <c r="B19" s="224"/>
      <c r="C19" s="224"/>
      <c r="D19" s="224"/>
      <c r="E19" s="224"/>
      <c r="F19" s="224"/>
      <c r="G19" s="86">
        <v>12</v>
      </c>
      <c r="H19" s="98">
        <f>H20+H21+H22+H23</f>
        <v>68837804</v>
      </c>
      <c r="I19" s="98">
        <f>I20+I21+I22+I23</f>
        <v>-97613105</v>
      </c>
    </row>
    <row r="20" spans="1:9" ht="12.75" customHeight="1" x14ac:dyDescent="0.2">
      <c r="A20" s="239" t="s">
        <v>179</v>
      </c>
      <c r="B20" s="239"/>
      <c r="C20" s="239"/>
      <c r="D20" s="239"/>
      <c r="E20" s="239"/>
      <c r="F20" s="239"/>
      <c r="G20" s="92">
        <v>13</v>
      </c>
      <c r="H20" s="97">
        <v>14713873</v>
      </c>
      <c r="I20" s="97">
        <v>26237566</v>
      </c>
    </row>
    <row r="21" spans="1:9" ht="12.75" customHeight="1" x14ac:dyDescent="0.2">
      <c r="A21" s="239" t="s">
        <v>180</v>
      </c>
      <c r="B21" s="239"/>
      <c r="C21" s="239"/>
      <c r="D21" s="239"/>
      <c r="E21" s="239"/>
      <c r="F21" s="239"/>
      <c r="G21" s="92">
        <v>14</v>
      </c>
      <c r="H21" s="97">
        <v>48415481</v>
      </c>
      <c r="I21" s="97">
        <v>-57148287</v>
      </c>
    </row>
    <row r="22" spans="1:9" ht="12.75" customHeight="1" x14ac:dyDescent="0.2">
      <c r="A22" s="239" t="s">
        <v>181</v>
      </c>
      <c r="B22" s="239"/>
      <c r="C22" s="239"/>
      <c r="D22" s="239"/>
      <c r="E22" s="239"/>
      <c r="F22" s="239"/>
      <c r="G22" s="92">
        <v>15</v>
      </c>
      <c r="H22" s="97">
        <v>5708450</v>
      </c>
      <c r="I22" s="97">
        <v>-66702384</v>
      </c>
    </row>
    <row r="23" spans="1:9" ht="12.75" customHeight="1" x14ac:dyDescent="0.2">
      <c r="A23" s="239" t="s">
        <v>182</v>
      </c>
      <c r="B23" s="239"/>
      <c r="C23" s="239"/>
      <c r="D23" s="239"/>
      <c r="E23" s="239"/>
      <c r="F23" s="239"/>
      <c r="G23" s="92">
        <v>16</v>
      </c>
      <c r="H23" s="105">
        <v>0</v>
      </c>
      <c r="I23" s="105">
        <v>0</v>
      </c>
    </row>
    <row r="24" spans="1:9" ht="12.75" customHeight="1" x14ac:dyDescent="0.2">
      <c r="A24" s="232" t="s">
        <v>183</v>
      </c>
      <c r="B24" s="232"/>
      <c r="C24" s="232"/>
      <c r="D24" s="232"/>
      <c r="E24" s="232"/>
      <c r="F24" s="232"/>
      <c r="G24" s="86">
        <v>17</v>
      </c>
      <c r="H24" s="98">
        <f>H18+H19</f>
        <v>108169918</v>
      </c>
      <c r="I24" s="98">
        <f>I18+I19</f>
        <v>-58436975</v>
      </c>
    </row>
    <row r="25" spans="1:9" ht="12.75" customHeight="1" x14ac:dyDescent="0.2">
      <c r="A25" s="216" t="s">
        <v>184</v>
      </c>
      <c r="B25" s="216"/>
      <c r="C25" s="216"/>
      <c r="D25" s="216"/>
      <c r="E25" s="216"/>
      <c r="F25" s="216"/>
      <c r="G25" s="92">
        <v>18</v>
      </c>
      <c r="H25" s="97">
        <v>-961373</v>
      </c>
      <c r="I25" s="97">
        <v>-561763</v>
      </c>
    </row>
    <row r="26" spans="1:9" ht="12.75" customHeight="1" x14ac:dyDescent="0.2">
      <c r="A26" s="216" t="s">
        <v>185</v>
      </c>
      <c r="B26" s="216"/>
      <c r="C26" s="216"/>
      <c r="D26" s="216"/>
      <c r="E26" s="216"/>
      <c r="F26" s="216"/>
      <c r="G26" s="92">
        <v>19</v>
      </c>
      <c r="H26" s="97">
        <v>-4979070</v>
      </c>
      <c r="I26" s="97">
        <v>-2537625</v>
      </c>
    </row>
    <row r="27" spans="1:9" ht="28.9" customHeight="1" x14ac:dyDescent="0.2">
      <c r="A27" s="226" t="s">
        <v>186</v>
      </c>
      <c r="B27" s="226"/>
      <c r="C27" s="226"/>
      <c r="D27" s="226"/>
      <c r="E27" s="226"/>
      <c r="F27" s="226"/>
      <c r="G27" s="86">
        <v>20</v>
      </c>
      <c r="H27" s="98">
        <f>H24+H25+H26</f>
        <v>102229475</v>
      </c>
      <c r="I27" s="98">
        <f>I24+I25+I26</f>
        <v>-61536363</v>
      </c>
    </row>
    <row r="28" spans="1:9" x14ac:dyDescent="0.2">
      <c r="A28" s="243" t="s">
        <v>187</v>
      </c>
      <c r="B28" s="243"/>
      <c r="C28" s="243"/>
      <c r="D28" s="243"/>
      <c r="E28" s="243"/>
      <c r="F28" s="243"/>
      <c r="G28" s="243"/>
      <c r="H28" s="243"/>
      <c r="I28" s="243"/>
    </row>
    <row r="29" spans="1:9" ht="23.45" customHeight="1" x14ac:dyDescent="0.2">
      <c r="A29" s="216" t="s">
        <v>188</v>
      </c>
      <c r="B29" s="216"/>
      <c r="C29" s="216"/>
      <c r="D29" s="216"/>
      <c r="E29" s="216"/>
      <c r="F29" s="216"/>
      <c r="G29" s="92">
        <v>21</v>
      </c>
      <c r="H29" s="105">
        <v>0</v>
      </c>
      <c r="I29" s="105">
        <v>0</v>
      </c>
    </row>
    <row r="30" spans="1:9" ht="12.75" customHeight="1" x14ac:dyDescent="0.2">
      <c r="A30" s="216" t="s">
        <v>189</v>
      </c>
      <c r="B30" s="216"/>
      <c r="C30" s="216"/>
      <c r="D30" s="216"/>
      <c r="E30" s="216"/>
      <c r="F30" s="216"/>
      <c r="G30" s="92">
        <v>22</v>
      </c>
      <c r="H30" s="105">
        <v>0</v>
      </c>
      <c r="I30" s="95">
        <v>560000</v>
      </c>
    </row>
    <row r="31" spans="1:9" ht="12.75" customHeight="1" x14ac:dyDescent="0.2">
      <c r="A31" s="216" t="s">
        <v>190</v>
      </c>
      <c r="B31" s="216"/>
      <c r="C31" s="216"/>
      <c r="D31" s="216"/>
      <c r="E31" s="216"/>
      <c r="F31" s="216"/>
      <c r="G31" s="92">
        <v>23</v>
      </c>
      <c r="H31" s="105">
        <v>0</v>
      </c>
      <c r="I31" s="105">
        <v>0</v>
      </c>
    </row>
    <row r="32" spans="1:9" ht="12.75" customHeight="1" x14ac:dyDescent="0.2">
      <c r="A32" s="216" t="s">
        <v>191</v>
      </c>
      <c r="B32" s="216"/>
      <c r="C32" s="216"/>
      <c r="D32" s="216"/>
      <c r="E32" s="216"/>
      <c r="F32" s="216"/>
      <c r="G32" s="92">
        <v>24</v>
      </c>
      <c r="H32" s="105">
        <v>0</v>
      </c>
      <c r="I32" s="105">
        <v>0</v>
      </c>
    </row>
    <row r="33" spans="1:9" ht="12.75" customHeight="1" x14ac:dyDescent="0.2">
      <c r="A33" s="216" t="s">
        <v>192</v>
      </c>
      <c r="B33" s="216"/>
      <c r="C33" s="216"/>
      <c r="D33" s="216"/>
      <c r="E33" s="216"/>
      <c r="F33" s="216"/>
      <c r="G33" s="92">
        <v>25</v>
      </c>
      <c r="H33" s="95">
        <v>13413938</v>
      </c>
      <c r="I33" s="95">
        <v>2855765</v>
      </c>
    </row>
    <row r="34" spans="1:9" ht="12.75" customHeight="1" x14ac:dyDescent="0.2">
      <c r="A34" s="216" t="s">
        <v>193</v>
      </c>
      <c r="B34" s="216"/>
      <c r="C34" s="216"/>
      <c r="D34" s="216"/>
      <c r="E34" s="216"/>
      <c r="F34" s="216"/>
      <c r="G34" s="92">
        <v>26</v>
      </c>
      <c r="H34" s="105">
        <v>0</v>
      </c>
      <c r="I34" s="105">
        <v>0</v>
      </c>
    </row>
    <row r="35" spans="1:9" ht="27.6" customHeight="1" x14ac:dyDescent="0.2">
      <c r="A35" s="232" t="s">
        <v>194</v>
      </c>
      <c r="B35" s="232"/>
      <c r="C35" s="232"/>
      <c r="D35" s="232"/>
      <c r="E35" s="232"/>
      <c r="F35" s="232"/>
      <c r="G35" s="86">
        <v>27</v>
      </c>
      <c r="H35" s="94">
        <f>H29+H30+H31+H32+H33+H34</f>
        <v>13413938</v>
      </c>
      <c r="I35" s="94">
        <f>I29+I30+I31+I32+I33+I34</f>
        <v>3415765</v>
      </c>
    </row>
    <row r="36" spans="1:9" ht="26.45" customHeight="1" x14ac:dyDescent="0.2">
      <c r="A36" s="216" t="s">
        <v>195</v>
      </c>
      <c r="B36" s="216"/>
      <c r="C36" s="216"/>
      <c r="D36" s="216"/>
      <c r="E36" s="216"/>
      <c r="F36" s="216"/>
      <c r="G36" s="92">
        <v>28</v>
      </c>
      <c r="H36" s="95">
        <v>-13858656</v>
      </c>
      <c r="I36" s="95">
        <v>-21077201</v>
      </c>
    </row>
    <row r="37" spans="1:9" ht="12.75" customHeight="1" x14ac:dyDescent="0.2">
      <c r="A37" s="216" t="s">
        <v>196</v>
      </c>
      <c r="B37" s="216"/>
      <c r="C37" s="216"/>
      <c r="D37" s="216"/>
      <c r="E37" s="216"/>
      <c r="F37" s="216"/>
      <c r="G37" s="92">
        <v>29</v>
      </c>
      <c r="H37" s="95">
        <v>-29733885</v>
      </c>
      <c r="I37" s="95">
        <v>-1000000</v>
      </c>
    </row>
    <row r="38" spans="1:9" ht="12.75" customHeight="1" x14ac:dyDescent="0.2">
      <c r="A38" s="216" t="s">
        <v>197</v>
      </c>
      <c r="B38" s="216"/>
      <c r="C38" s="216"/>
      <c r="D38" s="216"/>
      <c r="E38" s="216"/>
      <c r="F38" s="216"/>
      <c r="G38" s="92">
        <v>30</v>
      </c>
      <c r="H38" s="105">
        <v>0</v>
      </c>
      <c r="I38" s="95">
        <v>-18209846</v>
      </c>
    </row>
    <row r="39" spans="1:9" ht="12.75" customHeight="1" x14ac:dyDescent="0.2">
      <c r="A39" s="216" t="s">
        <v>198</v>
      </c>
      <c r="B39" s="216"/>
      <c r="C39" s="216"/>
      <c r="D39" s="216"/>
      <c r="E39" s="216"/>
      <c r="F39" s="216"/>
      <c r="G39" s="92">
        <v>31</v>
      </c>
      <c r="H39" s="105">
        <v>0</v>
      </c>
      <c r="I39" s="105">
        <v>0</v>
      </c>
    </row>
    <row r="40" spans="1:9" ht="12.75" customHeight="1" x14ac:dyDescent="0.2">
      <c r="A40" s="216" t="s">
        <v>199</v>
      </c>
      <c r="B40" s="216"/>
      <c r="C40" s="216"/>
      <c r="D40" s="216"/>
      <c r="E40" s="216"/>
      <c r="F40" s="216"/>
      <c r="G40" s="92">
        <v>32</v>
      </c>
      <c r="H40" s="105">
        <v>0</v>
      </c>
      <c r="I40" s="105">
        <v>0</v>
      </c>
    </row>
    <row r="41" spans="1:9" ht="22.9" customHeight="1" x14ac:dyDescent="0.2">
      <c r="A41" s="232" t="s">
        <v>200</v>
      </c>
      <c r="B41" s="232"/>
      <c r="C41" s="232"/>
      <c r="D41" s="232"/>
      <c r="E41" s="232"/>
      <c r="F41" s="232"/>
      <c r="G41" s="86">
        <v>33</v>
      </c>
      <c r="H41" s="94">
        <f>H36+H37+H38+H39+H40</f>
        <v>-43592541</v>
      </c>
      <c r="I41" s="94">
        <f>I36+I37+I38+I39+I40</f>
        <v>-40287047</v>
      </c>
    </row>
    <row r="42" spans="1:9" ht="30.6" customHeight="1" x14ac:dyDescent="0.2">
      <c r="A42" s="226" t="s">
        <v>201</v>
      </c>
      <c r="B42" s="226"/>
      <c r="C42" s="226"/>
      <c r="D42" s="226"/>
      <c r="E42" s="226"/>
      <c r="F42" s="226"/>
      <c r="G42" s="86">
        <v>34</v>
      </c>
      <c r="H42" s="94">
        <f>H35+H41</f>
        <v>-30178603</v>
      </c>
      <c r="I42" s="94">
        <f>I35+I41</f>
        <v>-36871282</v>
      </c>
    </row>
    <row r="43" spans="1:9" x14ac:dyDescent="0.2">
      <c r="A43" s="243" t="s">
        <v>202</v>
      </c>
      <c r="B43" s="243"/>
      <c r="C43" s="243"/>
      <c r="D43" s="243"/>
      <c r="E43" s="243"/>
      <c r="F43" s="243"/>
      <c r="G43" s="243"/>
      <c r="H43" s="243"/>
      <c r="I43" s="243"/>
    </row>
    <row r="44" spans="1:9" ht="12.75" customHeight="1" x14ac:dyDescent="0.2">
      <c r="A44" s="216" t="s">
        <v>203</v>
      </c>
      <c r="B44" s="216"/>
      <c r="C44" s="216"/>
      <c r="D44" s="216"/>
      <c r="E44" s="216"/>
      <c r="F44" s="216"/>
      <c r="G44" s="92">
        <v>35</v>
      </c>
      <c r="H44" s="95">
        <v>9625839</v>
      </c>
      <c r="I44" s="105">
        <v>0</v>
      </c>
    </row>
    <row r="45" spans="1:9" ht="27.6" customHeight="1" x14ac:dyDescent="0.2">
      <c r="A45" s="216" t="s">
        <v>204</v>
      </c>
      <c r="B45" s="216"/>
      <c r="C45" s="216"/>
      <c r="D45" s="216"/>
      <c r="E45" s="216"/>
      <c r="F45" s="216"/>
      <c r="G45" s="92">
        <v>36</v>
      </c>
      <c r="H45" s="105">
        <v>0</v>
      </c>
      <c r="I45" s="95">
        <v>200000000</v>
      </c>
    </row>
    <row r="46" spans="1:9" ht="12.75" customHeight="1" x14ac:dyDescent="0.2">
      <c r="A46" s="216" t="s">
        <v>205</v>
      </c>
      <c r="B46" s="216"/>
      <c r="C46" s="216"/>
      <c r="D46" s="216"/>
      <c r="E46" s="216"/>
      <c r="F46" s="216"/>
      <c r="G46" s="92">
        <v>37</v>
      </c>
      <c r="H46" s="95">
        <v>138024081</v>
      </c>
      <c r="I46" s="95">
        <v>39179307</v>
      </c>
    </row>
    <row r="47" spans="1:9" ht="12.75" customHeight="1" x14ac:dyDescent="0.2">
      <c r="A47" s="216" t="s">
        <v>206</v>
      </c>
      <c r="B47" s="216"/>
      <c r="C47" s="216"/>
      <c r="D47" s="216"/>
      <c r="E47" s="216"/>
      <c r="F47" s="216"/>
      <c r="G47" s="92">
        <v>38</v>
      </c>
      <c r="H47" s="105">
        <v>0</v>
      </c>
      <c r="I47" s="105">
        <v>0</v>
      </c>
    </row>
    <row r="48" spans="1:9" ht="25.9" customHeight="1" x14ac:dyDescent="0.2">
      <c r="A48" s="232" t="s">
        <v>207</v>
      </c>
      <c r="B48" s="232"/>
      <c r="C48" s="232"/>
      <c r="D48" s="232"/>
      <c r="E48" s="232"/>
      <c r="F48" s="232"/>
      <c r="G48" s="86">
        <v>39</v>
      </c>
      <c r="H48" s="94">
        <f>H44+H45+H46+H47</f>
        <v>147649920</v>
      </c>
      <c r="I48" s="94">
        <f>I44+I45+I46+I47</f>
        <v>239179307</v>
      </c>
    </row>
    <row r="49" spans="1:9" ht="24.6" customHeight="1" x14ac:dyDescent="0.2">
      <c r="A49" s="216" t="s">
        <v>300</v>
      </c>
      <c r="B49" s="216"/>
      <c r="C49" s="216"/>
      <c r="D49" s="216"/>
      <c r="E49" s="216"/>
      <c r="F49" s="216"/>
      <c r="G49" s="92">
        <v>40</v>
      </c>
      <c r="H49" s="95">
        <v>-194031885</v>
      </c>
      <c r="I49" s="95">
        <v>-168396621</v>
      </c>
    </row>
    <row r="50" spans="1:9" ht="12.75" customHeight="1" x14ac:dyDescent="0.2">
      <c r="A50" s="216" t="s">
        <v>208</v>
      </c>
      <c r="B50" s="216"/>
      <c r="C50" s="216"/>
      <c r="D50" s="216"/>
      <c r="E50" s="216"/>
      <c r="F50" s="216"/>
      <c r="G50" s="92">
        <v>41</v>
      </c>
      <c r="H50" s="95">
        <v>-1000000</v>
      </c>
      <c r="I50" s="105">
        <v>0</v>
      </c>
    </row>
    <row r="51" spans="1:9" ht="12.75" customHeight="1" x14ac:dyDescent="0.2">
      <c r="A51" s="216" t="s">
        <v>209</v>
      </c>
      <c r="B51" s="216"/>
      <c r="C51" s="216"/>
      <c r="D51" s="216"/>
      <c r="E51" s="216"/>
      <c r="F51" s="216"/>
      <c r="G51" s="92">
        <v>42</v>
      </c>
      <c r="H51" s="105">
        <v>0</v>
      </c>
      <c r="I51" s="105">
        <v>0</v>
      </c>
    </row>
    <row r="52" spans="1:9" ht="26.45" customHeight="1" x14ac:dyDescent="0.2">
      <c r="A52" s="216" t="s">
        <v>210</v>
      </c>
      <c r="B52" s="216"/>
      <c r="C52" s="216"/>
      <c r="D52" s="216"/>
      <c r="E52" s="216"/>
      <c r="F52" s="216"/>
      <c r="G52" s="92">
        <v>43</v>
      </c>
      <c r="H52" s="105">
        <v>0</v>
      </c>
      <c r="I52" s="105">
        <v>0</v>
      </c>
    </row>
    <row r="53" spans="1:9" ht="12.75" customHeight="1" x14ac:dyDescent="0.2">
      <c r="A53" s="216" t="s">
        <v>211</v>
      </c>
      <c r="B53" s="216"/>
      <c r="C53" s="216"/>
      <c r="D53" s="216"/>
      <c r="E53" s="216"/>
      <c r="F53" s="216"/>
      <c r="G53" s="92">
        <v>44</v>
      </c>
      <c r="H53" s="105">
        <v>0</v>
      </c>
      <c r="I53" s="105">
        <v>0</v>
      </c>
    </row>
    <row r="54" spans="1:9" ht="27.6" customHeight="1" x14ac:dyDescent="0.2">
      <c r="A54" s="232" t="s">
        <v>212</v>
      </c>
      <c r="B54" s="232"/>
      <c r="C54" s="232"/>
      <c r="D54" s="232"/>
      <c r="E54" s="232"/>
      <c r="F54" s="232"/>
      <c r="G54" s="86">
        <v>45</v>
      </c>
      <c r="H54" s="94">
        <f>H49+H50+H51+H52+H53</f>
        <v>-195031885</v>
      </c>
      <c r="I54" s="94">
        <f>I49+I50+I51+I52+I53</f>
        <v>-168396621</v>
      </c>
    </row>
    <row r="55" spans="1:9" ht="27.6" customHeight="1" x14ac:dyDescent="0.2">
      <c r="A55" s="226" t="s">
        <v>213</v>
      </c>
      <c r="B55" s="226"/>
      <c r="C55" s="226"/>
      <c r="D55" s="226"/>
      <c r="E55" s="226"/>
      <c r="F55" s="226"/>
      <c r="G55" s="86">
        <v>46</v>
      </c>
      <c r="H55" s="94">
        <f>H48+H54</f>
        <v>-47381965</v>
      </c>
      <c r="I55" s="94">
        <f>I48+I54</f>
        <v>70782686</v>
      </c>
    </row>
    <row r="56" spans="1:9" x14ac:dyDescent="0.2">
      <c r="A56" s="191" t="s">
        <v>214</v>
      </c>
      <c r="B56" s="191"/>
      <c r="C56" s="191"/>
      <c r="D56" s="191"/>
      <c r="E56" s="191"/>
      <c r="F56" s="191"/>
      <c r="G56" s="92">
        <v>47</v>
      </c>
      <c r="H56" s="105">
        <v>0</v>
      </c>
      <c r="I56" s="105">
        <v>0</v>
      </c>
    </row>
    <row r="57" spans="1:9" ht="27" customHeight="1" x14ac:dyDescent="0.2">
      <c r="A57" s="226" t="s">
        <v>215</v>
      </c>
      <c r="B57" s="226"/>
      <c r="C57" s="226"/>
      <c r="D57" s="226"/>
      <c r="E57" s="226"/>
      <c r="F57" s="226"/>
      <c r="G57" s="86">
        <v>48</v>
      </c>
      <c r="H57" s="94">
        <f>H27+H42+H55+H56</f>
        <v>24668907</v>
      </c>
      <c r="I57" s="94">
        <f>I27+I42+I55+I56</f>
        <v>-27624959</v>
      </c>
    </row>
    <row r="58" spans="1:9" ht="15.6" customHeight="1" x14ac:dyDescent="0.2">
      <c r="A58" s="244" t="s">
        <v>216</v>
      </c>
      <c r="B58" s="244"/>
      <c r="C58" s="244"/>
      <c r="D58" s="244"/>
      <c r="E58" s="244"/>
      <c r="F58" s="244"/>
      <c r="G58" s="92">
        <v>49</v>
      </c>
      <c r="H58" s="95">
        <v>68003281</v>
      </c>
      <c r="I58" s="95">
        <v>92672187</v>
      </c>
    </row>
    <row r="59" spans="1:9" ht="28.9" customHeight="1" x14ac:dyDescent="0.2">
      <c r="A59" s="226" t="s">
        <v>217</v>
      </c>
      <c r="B59" s="226"/>
      <c r="C59" s="226"/>
      <c r="D59" s="226"/>
      <c r="E59" s="226"/>
      <c r="F59" s="226"/>
      <c r="G59" s="86">
        <v>50</v>
      </c>
      <c r="H59" s="94">
        <f>H57+H58</f>
        <v>92672188</v>
      </c>
      <c r="I59" s="94">
        <f>I57+I58</f>
        <v>65047228</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13:I13">
    <cfRule type="cellIs" dxfId="74" priority="27" stopIfTrue="1" operator="notEqual">
      <formula>ROUND(H13,0)</formula>
    </cfRule>
    <cfRule type="cellIs" dxfId="73" priority="28" stopIfTrue="1" operator="lessThan">
      <formula>0</formula>
    </cfRule>
  </conditionalFormatting>
  <conditionalFormatting sqref="H23:I23">
    <cfRule type="cellIs" dxfId="72" priority="25" stopIfTrue="1" operator="notEqual">
      <formula>ROUND(H23,0)</formula>
    </cfRule>
    <cfRule type="cellIs" dxfId="71" priority="26" stopIfTrue="1" operator="lessThan">
      <formula>0</formula>
    </cfRule>
  </conditionalFormatting>
  <conditionalFormatting sqref="H29:I29">
    <cfRule type="cellIs" dxfId="70" priority="23" stopIfTrue="1" operator="notEqual">
      <formula>ROUND(H29,0)</formula>
    </cfRule>
    <cfRule type="cellIs" dxfId="69" priority="24" stopIfTrue="1" operator="lessThan">
      <formula>0</formula>
    </cfRule>
  </conditionalFormatting>
  <conditionalFormatting sqref="H30:H32">
    <cfRule type="cellIs" dxfId="68" priority="21" stopIfTrue="1" operator="notEqual">
      <formula>ROUND(H30,0)</formula>
    </cfRule>
    <cfRule type="cellIs" dxfId="67" priority="22" stopIfTrue="1" operator="lessThan">
      <formula>0</formula>
    </cfRule>
  </conditionalFormatting>
  <conditionalFormatting sqref="I31:I32">
    <cfRule type="cellIs" dxfId="66" priority="19" stopIfTrue="1" operator="notEqual">
      <formula>ROUND(I31,0)</formula>
    </cfRule>
    <cfRule type="cellIs" dxfId="65" priority="20" stopIfTrue="1" operator="lessThan">
      <formula>0</formula>
    </cfRule>
  </conditionalFormatting>
  <conditionalFormatting sqref="H34:I34">
    <cfRule type="cellIs" dxfId="64" priority="17" stopIfTrue="1" operator="notEqual">
      <formula>ROUND(H34,0)</formula>
    </cfRule>
    <cfRule type="cellIs" dxfId="63" priority="18" stopIfTrue="1" operator="lessThan">
      <formula>0</formula>
    </cfRule>
  </conditionalFormatting>
  <conditionalFormatting sqref="H38:H40">
    <cfRule type="cellIs" dxfId="62" priority="15" stopIfTrue="1" operator="notEqual">
      <formula>ROUND(H38,0)</formula>
    </cfRule>
    <cfRule type="cellIs" dxfId="61" priority="16" stopIfTrue="1" operator="lessThan">
      <formula>0</formula>
    </cfRule>
  </conditionalFormatting>
  <conditionalFormatting sqref="I39:I40">
    <cfRule type="cellIs" dxfId="60" priority="13" stopIfTrue="1" operator="notEqual">
      <formula>ROUND(I39,0)</formula>
    </cfRule>
    <cfRule type="cellIs" dxfId="59" priority="14" stopIfTrue="1" operator="lessThan">
      <formula>0</formula>
    </cfRule>
  </conditionalFormatting>
  <conditionalFormatting sqref="H45">
    <cfRule type="cellIs" dxfId="58" priority="11" stopIfTrue="1" operator="notEqual">
      <formula>ROUND(H45,0)</formula>
    </cfRule>
    <cfRule type="cellIs" dxfId="57" priority="12" stopIfTrue="1" operator="lessThan">
      <formula>0</formula>
    </cfRule>
  </conditionalFormatting>
  <conditionalFormatting sqref="I44">
    <cfRule type="cellIs" dxfId="56" priority="9" stopIfTrue="1" operator="notEqual">
      <formula>ROUND(I44,0)</formula>
    </cfRule>
    <cfRule type="cellIs" dxfId="55" priority="10" stopIfTrue="1" operator="lessThan">
      <formula>0</formula>
    </cfRule>
  </conditionalFormatting>
  <conditionalFormatting sqref="H47:I47">
    <cfRule type="cellIs" dxfId="54" priority="7" stopIfTrue="1" operator="notEqual">
      <formula>ROUND(H47,0)</formula>
    </cfRule>
    <cfRule type="cellIs" dxfId="53" priority="8" stopIfTrue="1" operator="lessThan">
      <formula>0</formula>
    </cfRule>
  </conditionalFormatting>
  <conditionalFormatting sqref="I50:I53">
    <cfRule type="cellIs" dxfId="52" priority="5" stopIfTrue="1" operator="notEqual">
      <formula>ROUND(I50,0)</formula>
    </cfRule>
    <cfRule type="cellIs" dxfId="51" priority="6" stopIfTrue="1" operator="lessThan">
      <formula>0</formula>
    </cfRule>
  </conditionalFormatting>
  <conditionalFormatting sqref="H51:H53">
    <cfRule type="cellIs" dxfId="50" priority="3" stopIfTrue="1" operator="notEqual">
      <formula>ROUND(H51,0)</formula>
    </cfRule>
    <cfRule type="cellIs" dxfId="49" priority="4" stopIfTrue="1" operator="lessThan">
      <formula>0</formula>
    </cfRule>
  </conditionalFormatting>
  <conditionalFormatting sqref="H56:I56">
    <cfRule type="cellIs" dxfId="48" priority="1" stopIfTrue="1" operator="notEqual">
      <formula>ROUND(H56,0)</formula>
    </cfRule>
    <cfRule type="cellIs" dxfId="47"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110" zoomScaleNormal="100" workbookViewId="0">
      <selection activeCell="H52" sqref="H52:I52"/>
    </sheetView>
  </sheetViews>
  <sheetFormatPr defaultRowHeight="12.75" x14ac:dyDescent="0.2"/>
  <cols>
    <col min="1" max="7" width="9.140625" style="10"/>
    <col min="8" max="9" width="14.85546875" style="31"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22" t="s">
        <v>218</v>
      </c>
      <c r="B1" s="237"/>
      <c r="C1" s="237"/>
      <c r="D1" s="237"/>
      <c r="E1" s="237"/>
      <c r="F1" s="237"/>
      <c r="G1" s="237"/>
      <c r="H1" s="237"/>
      <c r="I1" s="237"/>
    </row>
    <row r="2" spans="1:9" ht="12.75" customHeight="1" x14ac:dyDescent="0.2">
      <c r="A2" s="238" t="s">
        <v>322</v>
      </c>
      <c r="B2" s="198"/>
      <c r="C2" s="198"/>
      <c r="D2" s="198"/>
      <c r="E2" s="198"/>
      <c r="F2" s="198"/>
      <c r="G2" s="198"/>
      <c r="H2" s="198"/>
      <c r="I2" s="198"/>
    </row>
    <row r="3" spans="1:9" x14ac:dyDescent="0.2">
      <c r="A3" s="240" t="s">
        <v>279</v>
      </c>
      <c r="B3" s="247"/>
      <c r="C3" s="247"/>
      <c r="D3" s="247"/>
      <c r="E3" s="247"/>
      <c r="F3" s="247"/>
      <c r="G3" s="247"/>
      <c r="H3" s="247"/>
      <c r="I3" s="247"/>
    </row>
    <row r="4" spans="1:9" x14ac:dyDescent="0.2">
      <c r="A4" s="246" t="s">
        <v>323</v>
      </c>
      <c r="B4" s="202"/>
      <c r="C4" s="202"/>
      <c r="D4" s="202"/>
      <c r="E4" s="202"/>
      <c r="F4" s="202"/>
      <c r="G4" s="202"/>
      <c r="H4" s="202"/>
      <c r="I4" s="203"/>
    </row>
    <row r="5" spans="1:9" ht="33.75" x14ac:dyDescent="0.2">
      <c r="A5" s="217" t="s">
        <v>2</v>
      </c>
      <c r="B5" s="218"/>
      <c r="C5" s="218"/>
      <c r="D5" s="218"/>
      <c r="E5" s="218"/>
      <c r="F5" s="218"/>
      <c r="G5" s="88" t="s">
        <v>106</v>
      </c>
      <c r="H5" s="89" t="s">
        <v>293</v>
      </c>
      <c r="I5" s="89" t="s">
        <v>276</v>
      </c>
    </row>
    <row r="6" spans="1:9" x14ac:dyDescent="0.2">
      <c r="A6" s="242">
        <v>1</v>
      </c>
      <c r="B6" s="218"/>
      <c r="C6" s="218"/>
      <c r="D6" s="218"/>
      <c r="E6" s="218"/>
      <c r="F6" s="218"/>
      <c r="G6" s="90">
        <v>2</v>
      </c>
      <c r="H6" s="89" t="s">
        <v>167</v>
      </c>
      <c r="I6" s="89" t="s">
        <v>168</v>
      </c>
    </row>
    <row r="7" spans="1:9" x14ac:dyDescent="0.2">
      <c r="A7" s="243" t="s">
        <v>169</v>
      </c>
      <c r="B7" s="245"/>
      <c r="C7" s="245"/>
      <c r="D7" s="245"/>
      <c r="E7" s="245"/>
      <c r="F7" s="245"/>
      <c r="G7" s="245"/>
      <c r="H7" s="245"/>
      <c r="I7" s="245"/>
    </row>
    <row r="8" spans="1:9" x14ac:dyDescent="0.2">
      <c r="A8" s="216" t="s">
        <v>219</v>
      </c>
      <c r="B8" s="216"/>
      <c r="C8" s="216"/>
      <c r="D8" s="216"/>
      <c r="E8" s="216"/>
      <c r="F8" s="216"/>
      <c r="G8" s="84">
        <v>1</v>
      </c>
      <c r="H8" s="105">
        <v>0</v>
      </c>
      <c r="I8" s="105">
        <v>0</v>
      </c>
    </row>
    <row r="9" spans="1:9" x14ac:dyDescent="0.2">
      <c r="A9" s="216" t="s">
        <v>220</v>
      </c>
      <c r="B9" s="216"/>
      <c r="C9" s="216"/>
      <c r="D9" s="216"/>
      <c r="E9" s="216"/>
      <c r="F9" s="216"/>
      <c r="G9" s="84">
        <v>2</v>
      </c>
      <c r="H9" s="105">
        <v>0</v>
      </c>
      <c r="I9" s="105">
        <v>0</v>
      </c>
    </row>
    <row r="10" spans="1:9" x14ac:dyDescent="0.2">
      <c r="A10" s="216" t="s">
        <v>221</v>
      </c>
      <c r="B10" s="216"/>
      <c r="C10" s="216"/>
      <c r="D10" s="216"/>
      <c r="E10" s="216"/>
      <c r="F10" s="216"/>
      <c r="G10" s="84">
        <v>3</v>
      </c>
      <c r="H10" s="105">
        <v>0</v>
      </c>
      <c r="I10" s="105">
        <v>0</v>
      </c>
    </row>
    <row r="11" spans="1:9" x14ac:dyDescent="0.2">
      <c r="A11" s="216" t="s">
        <v>222</v>
      </c>
      <c r="B11" s="216"/>
      <c r="C11" s="216"/>
      <c r="D11" s="216"/>
      <c r="E11" s="216"/>
      <c r="F11" s="216"/>
      <c r="G11" s="84">
        <v>4</v>
      </c>
      <c r="H11" s="105">
        <v>0</v>
      </c>
      <c r="I11" s="105">
        <v>0</v>
      </c>
    </row>
    <row r="12" spans="1:9" x14ac:dyDescent="0.2">
      <c r="A12" s="216" t="s">
        <v>390</v>
      </c>
      <c r="B12" s="216"/>
      <c r="C12" s="216"/>
      <c r="D12" s="216"/>
      <c r="E12" s="216"/>
      <c r="F12" s="216"/>
      <c r="G12" s="84">
        <v>5</v>
      </c>
      <c r="H12" s="105">
        <v>0</v>
      </c>
      <c r="I12" s="105">
        <v>0</v>
      </c>
    </row>
    <row r="13" spans="1:9" ht="24" customHeight="1" x14ac:dyDescent="0.2">
      <c r="A13" s="228" t="s">
        <v>398</v>
      </c>
      <c r="B13" s="228"/>
      <c r="C13" s="228"/>
      <c r="D13" s="228"/>
      <c r="E13" s="228"/>
      <c r="F13" s="228"/>
      <c r="G13" s="86">
        <v>6</v>
      </c>
      <c r="H13" s="99">
        <f>SUM(H8:H12)</f>
        <v>0</v>
      </c>
      <c r="I13" s="99">
        <f>SUM(I8:I12)</f>
        <v>0</v>
      </c>
    </row>
    <row r="14" spans="1:9" x14ac:dyDescent="0.2">
      <c r="A14" s="216" t="s">
        <v>391</v>
      </c>
      <c r="B14" s="216"/>
      <c r="C14" s="216"/>
      <c r="D14" s="216"/>
      <c r="E14" s="216"/>
      <c r="F14" s="216"/>
      <c r="G14" s="84">
        <v>7</v>
      </c>
      <c r="H14" s="105">
        <v>0</v>
      </c>
      <c r="I14" s="105">
        <v>0</v>
      </c>
    </row>
    <row r="15" spans="1:9" x14ac:dyDescent="0.2">
      <c r="A15" s="216" t="s">
        <v>392</v>
      </c>
      <c r="B15" s="216"/>
      <c r="C15" s="216"/>
      <c r="D15" s="216"/>
      <c r="E15" s="216"/>
      <c r="F15" s="216"/>
      <c r="G15" s="84">
        <v>8</v>
      </c>
      <c r="H15" s="105">
        <v>0</v>
      </c>
      <c r="I15" s="105">
        <v>0</v>
      </c>
    </row>
    <row r="16" spans="1:9" x14ac:dyDescent="0.2">
      <c r="A16" s="216" t="s">
        <v>393</v>
      </c>
      <c r="B16" s="216"/>
      <c r="C16" s="216"/>
      <c r="D16" s="216"/>
      <c r="E16" s="216"/>
      <c r="F16" s="216"/>
      <c r="G16" s="84">
        <v>9</v>
      </c>
      <c r="H16" s="105">
        <v>0</v>
      </c>
      <c r="I16" s="105">
        <v>0</v>
      </c>
    </row>
    <row r="17" spans="1:9" x14ac:dyDescent="0.2">
      <c r="A17" s="216" t="s">
        <v>394</v>
      </c>
      <c r="B17" s="216"/>
      <c r="C17" s="216"/>
      <c r="D17" s="216"/>
      <c r="E17" s="216"/>
      <c r="F17" s="216"/>
      <c r="G17" s="84">
        <v>10</v>
      </c>
      <c r="H17" s="105">
        <v>0</v>
      </c>
      <c r="I17" s="105">
        <v>0</v>
      </c>
    </row>
    <row r="18" spans="1:9" x14ac:dyDescent="0.2">
      <c r="A18" s="216" t="s">
        <v>395</v>
      </c>
      <c r="B18" s="216"/>
      <c r="C18" s="216"/>
      <c r="D18" s="216"/>
      <c r="E18" s="216"/>
      <c r="F18" s="216"/>
      <c r="G18" s="84">
        <v>11</v>
      </c>
      <c r="H18" s="105">
        <v>0</v>
      </c>
      <c r="I18" s="105">
        <v>0</v>
      </c>
    </row>
    <row r="19" spans="1:9" x14ac:dyDescent="0.2">
      <c r="A19" s="216" t="s">
        <v>396</v>
      </c>
      <c r="B19" s="216"/>
      <c r="C19" s="216"/>
      <c r="D19" s="216"/>
      <c r="E19" s="216"/>
      <c r="F19" s="216"/>
      <c r="G19" s="84">
        <v>12</v>
      </c>
      <c r="H19" s="105">
        <v>0</v>
      </c>
      <c r="I19" s="105">
        <v>0</v>
      </c>
    </row>
    <row r="20" spans="1:9" ht="26.25" customHeight="1" x14ac:dyDescent="0.2">
      <c r="A20" s="228" t="s">
        <v>399</v>
      </c>
      <c r="B20" s="228"/>
      <c r="C20" s="228"/>
      <c r="D20" s="228"/>
      <c r="E20" s="228"/>
      <c r="F20" s="228"/>
      <c r="G20" s="86">
        <v>13</v>
      </c>
      <c r="H20" s="99">
        <f>SUM(H14:H19)</f>
        <v>0</v>
      </c>
      <c r="I20" s="99">
        <f>SUM(I14:I19)</f>
        <v>0</v>
      </c>
    </row>
    <row r="21" spans="1:9" ht="25.9" customHeight="1" x14ac:dyDescent="0.2">
      <c r="A21" s="226" t="s">
        <v>400</v>
      </c>
      <c r="B21" s="226"/>
      <c r="C21" s="226"/>
      <c r="D21" s="226"/>
      <c r="E21" s="226"/>
      <c r="F21" s="226"/>
      <c r="G21" s="86">
        <v>14</v>
      </c>
      <c r="H21" s="94">
        <f>H13+H20</f>
        <v>0</v>
      </c>
      <c r="I21" s="94">
        <f>I13+I20</f>
        <v>0</v>
      </c>
    </row>
    <row r="22" spans="1:9" x14ac:dyDescent="0.2">
      <c r="A22" s="243" t="s">
        <v>187</v>
      </c>
      <c r="B22" s="245"/>
      <c r="C22" s="245"/>
      <c r="D22" s="245"/>
      <c r="E22" s="245"/>
      <c r="F22" s="245"/>
      <c r="G22" s="245"/>
      <c r="H22" s="245"/>
      <c r="I22" s="245"/>
    </row>
    <row r="23" spans="1:9" ht="26.45" customHeight="1" x14ac:dyDescent="0.2">
      <c r="A23" s="216" t="s">
        <v>223</v>
      </c>
      <c r="B23" s="216"/>
      <c r="C23" s="216"/>
      <c r="D23" s="216"/>
      <c r="E23" s="216"/>
      <c r="F23" s="216"/>
      <c r="G23" s="84">
        <v>15</v>
      </c>
      <c r="H23" s="105">
        <v>0</v>
      </c>
      <c r="I23" s="105">
        <v>0</v>
      </c>
    </row>
    <row r="24" spans="1:9" x14ac:dyDescent="0.2">
      <c r="A24" s="216" t="s">
        <v>224</v>
      </c>
      <c r="B24" s="216"/>
      <c r="C24" s="216"/>
      <c r="D24" s="216"/>
      <c r="E24" s="216"/>
      <c r="F24" s="216"/>
      <c r="G24" s="84">
        <v>16</v>
      </c>
      <c r="H24" s="105">
        <v>0</v>
      </c>
      <c r="I24" s="105">
        <v>0</v>
      </c>
    </row>
    <row r="25" spans="1:9" x14ac:dyDescent="0.2">
      <c r="A25" s="216" t="s">
        <v>225</v>
      </c>
      <c r="B25" s="216"/>
      <c r="C25" s="216"/>
      <c r="D25" s="216"/>
      <c r="E25" s="216"/>
      <c r="F25" s="216"/>
      <c r="G25" s="84">
        <v>17</v>
      </c>
      <c r="H25" s="105">
        <v>0</v>
      </c>
      <c r="I25" s="105">
        <v>0</v>
      </c>
    </row>
    <row r="26" spans="1:9" x14ac:dyDescent="0.2">
      <c r="A26" s="216" t="s">
        <v>226</v>
      </c>
      <c r="B26" s="216"/>
      <c r="C26" s="216"/>
      <c r="D26" s="216"/>
      <c r="E26" s="216"/>
      <c r="F26" s="216"/>
      <c r="G26" s="84">
        <v>18</v>
      </c>
      <c r="H26" s="105">
        <v>0</v>
      </c>
      <c r="I26" s="105">
        <v>0</v>
      </c>
    </row>
    <row r="27" spans="1:9" x14ac:dyDescent="0.2">
      <c r="A27" s="216" t="s">
        <v>227</v>
      </c>
      <c r="B27" s="216"/>
      <c r="C27" s="216"/>
      <c r="D27" s="216"/>
      <c r="E27" s="216"/>
      <c r="F27" s="216"/>
      <c r="G27" s="84">
        <v>19</v>
      </c>
      <c r="H27" s="105">
        <v>0</v>
      </c>
      <c r="I27" s="105">
        <v>0</v>
      </c>
    </row>
    <row r="28" spans="1:9" x14ac:dyDescent="0.2">
      <c r="A28" s="216" t="s">
        <v>228</v>
      </c>
      <c r="B28" s="216"/>
      <c r="C28" s="216"/>
      <c r="D28" s="216"/>
      <c r="E28" s="216"/>
      <c r="F28" s="216"/>
      <c r="G28" s="84">
        <v>20</v>
      </c>
      <c r="H28" s="105">
        <v>0</v>
      </c>
      <c r="I28" s="105">
        <v>0</v>
      </c>
    </row>
    <row r="29" spans="1:9" ht="25.15" customHeight="1" x14ac:dyDescent="0.2">
      <c r="A29" s="232" t="s">
        <v>430</v>
      </c>
      <c r="B29" s="232"/>
      <c r="C29" s="232"/>
      <c r="D29" s="232"/>
      <c r="E29" s="232"/>
      <c r="F29" s="232"/>
      <c r="G29" s="86">
        <v>21</v>
      </c>
      <c r="H29" s="94">
        <f>SUM(H23:H28)</f>
        <v>0</v>
      </c>
      <c r="I29" s="94">
        <f>SUM(I23:I28)</f>
        <v>0</v>
      </c>
    </row>
    <row r="30" spans="1:9" ht="21" customHeight="1" x14ac:dyDescent="0.2">
      <c r="A30" s="216" t="s">
        <v>229</v>
      </c>
      <c r="B30" s="216"/>
      <c r="C30" s="216"/>
      <c r="D30" s="216"/>
      <c r="E30" s="216"/>
      <c r="F30" s="216"/>
      <c r="G30" s="84">
        <v>22</v>
      </c>
      <c r="H30" s="105">
        <v>0</v>
      </c>
      <c r="I30" s="105">
        <v>0</v>
      </c>
    </row>
    <row r="31" spans="1:9" x14ac:dyDescent="0.2">
      <c r="A31" s="216" t="s">
        <v>230</v>
      </c>
      <c r="B31" s="216"/>
      <c r="C31" s="216"/>
      <c r="D31" s="216"/>
      <c r="E31" s="216"/>
      <c r="F31" s="216"/>
      <c r="G31" s="84">
        <v>23</v>
      </c>
      <c r="H31" s="105">
        <v>0</v>
      </c>
      <c r="I31" s="105">
        <v>0</v>
      </c>
    </row>
    <row r="32" spans="1:9" x14ac:dyDescent="0.2">
      <c r="A32" s="216" t="s">
        <v>397</v>
      </c>
      <c r="B32" s="216"/>
      <c r="C32" s="216"/>
      <c r="D32" s="216"/>
      <c r="E32" s="216"/>
      <c r="F32" s="216"/>
      <c r="G32" s="84">
        <v>24</v>
      </c>
      <c r="H32" s="105">
        <v>0</v>
      </c>
      <c r="I32" s="105">
        <v>0</v>
      </c>
    </row>
    <row r="33" spans="1:9" x14ac:dyDescent="0.2">
      <c r="A33" s="216" t="s">
        <v>231</v>
      </c>
      <c r="B33" s="216"/>
      <c r="C33" s="216"/>
      <c r="D33" s="216"/>
      <c r="E33" s="216"/>
      <c r="F33" s="216"/>
      <c r="G33" s="84">
        <v>25</v>
      </c>
      <c r="H33" s="105">
        <v>0</v>
      </c>
      <c r="I33" s="105">
        <v>0</v>
      </c>
    </row>
    <row r="34" spans="1:9" x14ac:dyDescent="0.2">
      <c r="A34" s="216" t="s">
        <v>232</v>
      </c>
      <c r="B34" s="216"/>
      <c r="C34" s="216"/>
      <c r="D34" s="216"/>
      <c r="E34" s="216"/>
      <c r="F34" s="216"/>
      <c r="G34" s="84">
        <v>26</v>
      </c>
      <c r="H34" s="105">
        <v>0</v>
      </c>
      <c r="I34" s="105">
        <v>0</v>
      </c>
    </row>
    <row r="35" spans="1:9" ht="28.9" customHeight="1" x14ac:dyDescent="0.2">
      <c r="A35" s="232" t="s">
        <v>431</v>
      </c>
      <c r="B35" s="232"/>
      <c r="C35" s="232"/>
      <c r="D35" s="232"/>
      <c r="E35" s="232"/>
      <c r="F35" s="232"/>
      <c r="G35" s="86">
        <v>27</v>
      </c>
      <c r="H35" s="94">
        <f>SUM(H30:H34)</f>
        <v>0</v>
      </c>
      <c r="I35" s="94">
        <f>SUM(I30:I34)</f>
        <v>0</v>
      </c>
    </row>
    <row r="36" spans="1:9" ht="26.45" customHeight="1" x14ac:dyDescent="0.2">
      <c r="A36" s="226" t="s">
        <v>401</v>
      </c>
      <c r="B36" s="226"/>
      <c r="C36" s="226"/>
      <c r="D36" s="226"/>
      <c r="E36" s="226"/>
      <c r="F36" s="226"/>
      <c r="G36" s="86">
        <v>28</v>
      </c>
      <c r="H36" s="94">
        <f>H29+H35</f>
        <v>0</v>
      </c>
      <c r="I36" s="94">
        <f>I29+I35</f>
        <v>0</v>
      </c>
    </row>
    <row r="37" spans="1:9" x14ac:dyDescent="0.2">
      <c r="A37" s="243" t="s">
        <v>202</v>
      </c>
      <c r="B37" s="245"/>
      <c r="C37" s="245"/>
      <c r="D37" s="245"/>
      <c r="E37" s="245"/>
      <c r="F37" s="245"/>
      <c r="G37" s="245">
        <v>0</v>
      </c>
      <c r="H37" s="245"/>
      <c r="I37" s="245"/>
    </row>
    <row r="38" spans="1:9" x14ac:dyDescent="0.2">
      <c r="A38" s="191" t="s">
        <v>233</v>
      </c>
      <c r="B38" s="191"/>
      <c r="C38" s="191"/>
      <c r="D38" s="191"/>
      <c r="E38" s="191"/>
      <c r="F38" s="191"/>
      <c r="G38" s="84">
        <v>29</v>
      </c>
      <c r="H38" s="105">
        <v>0</v>
      </c>
      <c r="I38" s="105">
        <v>0</v>
      </c>
    </row>
    <row r="39" spans="1:9" ht="21.6" customHeight="1" x14ac:dyDescent="0.2">
      <c r="A39" s="191" t="s">
        <v>234</v>
      </c>
      <c r="B39" s="191"/>
      <c r="C39" s="191"/>
      <c r="D39" s="191"/>
      <c r="E39" s="191"/>
      <c r="F39" s="191"/>
      <c r="G39" s="84">
        <v>30</v>
      </c>
      <c r="H39" s="105">
        <v>0</v>
      </c>
      <c r="I39" s="105">
        <v>0</v>
      </c>
    </row>
    <row r="40" spans="1:9" x14ac:dyDescent="0.2">
      <c r="A40" s="191" t="s">
        <v>235</v>
      </c>
      <c r="B40" s="191"/>
      <c r="C40" s="191"/>
      <c r="D40" s="191"/>
      <c r="E40" s="191"/>
      <c r="F40" s="191"/>
      <c r="G40" s="84">
        <v>31</v>
      </c>
      <c r="H40" s="105">
        <v>0</v>
      </c>
      <c r="I40" s="105">
        <v>0</v>
      </c>
    </row>
    <row r="41" spans="1:9" x14ac:dyDescent="0.2">
      <c r="A41" s="191" t="s">
        <v>236</v>
      </c>
      <c r="B41" s="191"/>
      <c r="C41" s="191"/>
      <c r="D41" s="191"/>
      <c r="E41" s="191"/>
      <c r="F41" s="191"/>
      <c r="G41" s="84">
        <v>32</v>
      </c>
      <c r="H41" s="105">
        <v>0</v>
      </c>
      <c r="I41" s="105">
        <v>0</v>
      </c>
    </row>
    <row r="42" spans="1:9" ht="26.45" customHeight="1" x14ac:dyDescent="0.2">
      <c r="A42" s="232" t="s">
        <v>432</v>
      </c>
      <c r="B42" s="232"/>
      <c r="C42" s="232"/>
      <c r="D42" s="232"/>
      <c r="E42" s="232"/>
      <c r="F42" s="232"/>
      <c r="G42" s="86">
        <v>33</v>
      </c>
      <c r="H42" s="94">
        <f>H41+H40+H39+H38</f>
        <v>0</v>
      </c>
      <c r="I42" s="94">
        <f>I41+I40+I39+I38</f>
        <v>0</v>
      </c>
    </row>
    <row r="43" spans="1:9" ht="22.9" customHeight="1" x14ac:dyDescent="0.2">
      <c r="A43" s="191" t="s">
        <v>237</v>
      </c>
      <c r="B43" s="191"/>
      <c r="C43" s="191"/>
      <c r="D43" s="191"/>
      <c r="E43" s="191"/>
      <c r="F43" s="191"/>
      <c r="G43" s="84">
        <v>34</v>
      </c>
      <c r="H43" s="105">
        <v>0</v>
      </c>
      <c r="I43" s="105">
        <v>0</v>
      </c>
    </row>
    <row r="44" spans="1:9" x14ac:dyDescent="0.2">
      <c r="A44" s="191" t="s">
        <v>238</v>
      </c>
      <c r="B44" s="191"/>
      <c r="C44" s="191"/>
      <c r="D44" s="191"/>
      <c r="E44" s="191"/>
      <c r="F44" s="191"/>
      <c r="G44" s="84">
        <v>35</v>
      </c>
      <c r="H44" s="105">
        <v>0</v>
      </c>
      <c r="I44" s="105">
        <v>0</v>
      </c>
    </row>
    <row r="45" spans="1:9" x14ac:dyDescent="0.2">
      <c r="A45" s="191" t="s">
        <v>239</v>
      </c>
      <c r="B45" s="191"/>
      <c r="C45" s="191"/>
      <c r="D45" s="191"/>
      <c r="E45" s="191"/>
      <c r="F45" s="191"/>
      <c r="G45" s="84">
        <v>36</v>
      </c>
      <c r="H45" s="105">
        <v>0</v>
      </c>
      <c r="I45" s="105">
        <v>0</v>
      </c>
    </row>
    <row r="46" spans="1:9" ht="25.15" customHeight="1" x14ac:dyDescent="0.2">
      <c r="A46" s="191" t="s">
        <v>240</v>
      </c>
      <c r="B46" s="191"/>
      <c r="C46" s="191"/>
      <c r="D46" s="191"/>
      <c r="E46" s="191"/>
      <c r="F46" s="191"/>
      <c r="G46" s="84">
        <v>37</v>
      </c>
      <c r="H46" s="105">
        <v>0</v>
      </c>
      <c r="I46" s="105">
        <v>0</v>
      </c>
    </row>
    <row r="47" spans="1:9" x14ac:dyDescent="0.2">
      <c r="A47" s="191" t="s">
        <v>241</v>
      </c>
      <c r="B47" s="191"/>
      <c r="C47" s="191"/>
      <c r="D47" s="191"/>
      <c r="E47" s="191"/>
      <c r="F47" s="191"/>
      <c r="G47" s="84">
        <v>38</v>
      </c>
      <c r="H47" s="105">
        <v>0</v>
      </c>
      <c r="I47" s="105">
        <v>0</v>
      </c>
    </row>
    <row r="48" spans="1:9" ht="25.15" customHeight="1" x14ac:dyDescent="0.2">
      <c r="A48" s="232" t="s">
        <v>433</v>
      </c>
      <c r="B48" s="232"/>
      <c r="C48" s="232"/>
      <c r="D48" s="232"/>
      <c r="E48" s="232"/>
      <c r="F48" s="232"/>
      <c r="G48" s="86">
        <v>39</v>
      </c>
      <c r="H48" s="94">
        <f>H47+H46+H45+H44+H43</f>
        <v>0</v>
      </c>
      <c r="I48" s="94">
        <f>I47+I46+I45+I44+I43</f>
        <v>0</v>
      </c>
    </row>
    <row r="49" spans="1:9" ht="28.15" customHeight="1" x14ac:dyDescent="0.2">
      <c r="A49" s="226" t="s">
        <v>443</v>
      </c>
      <c r="B49" s="226"/>
      <c r="C49" s="226"/>
      <c r="D49" s="226"/>
      <c r="E49" s="226"/>
      <c r="F49" s="226"/>
      <c r="G49" s="86">
        <v>40</v>
      </c>
      <c r="H49" s="94">
        <f>H48+H42</f>
        <v>0</v>
      </c>
      <c r="I49" s="94">
        <f>I48+I42</f>
        <v>0</v>
      </c>
    </row>
    <row r="50" spans="1:9" x14ac:dyDescent="0.2">
      <c r="A50" s="216" t="s">
        <v>242</v>
      </c>
      <c r="B50" s="216"/>
      <c r="C50" s="216"/>
      <c r="D50" s="216"/>
      <c r="E50" s="216"/>
      <c r="F50" s="216"/>
      <c r="G50" s="84">
        <v>41</v>
      </c>
      <c r="H50" s="105">
        <v>0</v>
      </c>
      <c r="I50" s="105">
        <v>0</v>
      </c>
    </row>
    <row r="51" spans="1:9" ht="24.6" customHeight="1" x14ac:dyDescent="0.2">
      <c r="A51" s="226" t="s">
        <v>402</v>
      </c>
      <c r="B51" s="226"/>
      <c r="C51" s="226"/>
      <c r="D51" s="226"/>
      <c r="E51" s="226"/>
      <c r="F51" s="226"/>
      <c r="G51" s="86">
        <v>42</v>
      </c>
      <c r="H51" s="94">
        <f>H21+H36+H49+H50</f>
        <v>0</v>
      </c>
      <c r="I51" s="94">
        <f>I21+I36+I49+I50</f>
        <v>0</v>
      </c>
    </row>
    <row r="52" spans="1:9" x14ac:dyDescent="0.2">
      <c r="A52" s="244" t="s">
        <v>216</v>
      </c>
      <c r="B52" s="244"/>
      <c r="C52" s="244"/>
      <c r="D52" s="244"/>
      <c r="E52" s="244"/>
      <c r="F52" s="244"/>
      <c r="G52" s="84">
        <v>43</v>
      </c>
      <c r="H52" s="105">
        <v>0</v>
      </c>
      <c r="I52" s="105">
        <v>0</v>
      </c>
    </row>
    <row r="53" spans="1:9" ht="28.9" customHeight="1" x14ac:dyDescent="0.2">
      <c r="A53" s="244" t="s">
        <v>403</v>
      </c>
      <c r="B53" s="244"/>
      <c r="C53" s="244"/>
      <c r="D53" s="244"/>
      <c r="E53" s="244"/>
      <c r="F53" s="244"/>
      <c r="G53" s="84">
        <v>44</v>
      </c>
      <c r="H53" s="100">
        <f>H52+H51</f>
        <v>0</v>
      </c>
      <c r="I53" s="100">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conditionalFormatting sqref="H8:I12">
    <cfRule type="cellIs" dxfId="46" priority="15" stopIfTrue="1" operator="notEqual">
      <formula>ROUND(H8,0)</formula>
    </cfRule>
    <cfRule type="cellIs" dxfId="45" priority="16" stopIfTrue="1" operator="lessThan">
      <formula>0</formula>
    </cfRule>
  </conditionalFormatting>
  <conditionalFormatting sqref="H14:I19">
    <cfRule type="cellIs" dxfId="44" priority="13" stopIfTrue="1" operator="notEqual">
      <formula>ROUND(H14,0)</formula>
    </cfRule>
    <cfRule type="cellIs" dxfId="43" priority="14" stopIfTrue="1" operator="lessThan">
      <formula>0</formula>
    </cfRule>
  </conditionalFormatting>
  <conditionalFormatting sqref="H23:I28">
    <cfRule type="cellIs" dxfId="42" priority="11" stopIfTrue="1" operator="notEqual">
      <formula>ROUND(H23,0)</formula>
    </cfRule>
    <cfRule type="cellIs" dxfId="41" priority="12" stopIfTrue="1" operator="lessThan">
      <formula>0</formula>
    </cfRule>
  </conditionalFormatting>
  <conditionalFormatting sqref="H30:I34">
    <cfRule type="cellIs" dxfId="40" priority="9" stopIfTrue="1" operator="notEqual">
      <formula>ROUND(H30,0)</formula>
    </cfRule>
    <cfRule type="cellIs" dxfId="39" priority="10" stopIfTrue="1" operator="lessThan">
      <formula>0</formula>
    </cfRule>
  </conditionalFormatting>
  <conditionalFormatting sqref="H38:I41">
    <cfRule type="cellIs" dxfId="38" priority="7" stopIfTrue="1" operator="notEqual">
      <formula>ROUND(H38,0)</formula>
    </cfRule>
    <cfRule type="cellIs" dxfId="37" priority="8" stopIfTrue="1" operator="lessThan">
      <formula>0</formula>
    </cfRule>
  </conditionalFormatting>
  <conditionalFormatting sqref="H43:I47">
    <cfRule type="cellIs" dxfId="36" priority="5" stopIfTrue="1" operator="notEqual">
      <formula>ROUND(H43,0)</formula>
    </cfRule>
    <cfRule type="cellIs" dxfId="35" priority="6" stopIfTrue="1" operator="lessThan">
      <formula>0</formula>
    </cfRule>
  </conditionalFormatting>
  <conditionalFormatting sqref="H50:I50">
    <cfRule type="cellIs" dxfId="34" priority="3" stopIfTrue="1" operator="notEqual">
      <formula>ROUND(H50,0)</formula>
    </cfRule>
    <cfRule type="cellIs" dxfId="33" priority="4" stopIfTrue="1" operator="lessThan">
      <formula>0</formula>
    </cfRule>
  </conditionalFormatting>
  <conditionalFormatting sqref="H52:I52">
    <cfRule type="cellIs" dxfId="32" priority="1" stopIfTrue="1" operator="notEqual">
      <formula>ROUND(H52,0)</formula>
    </cfRule>
    <cfRule type="cellIs" dxfId="31"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C1" zoomScale="80" zoomScaleNormal="80" zoomScaleSheetLayoutView="90" workbookViewId="0">
      <selection activeCell="U9" sqref="U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8" t="s">
        <v>243</v>
      </c>
      <c r="B1" s="249"/>
      <c r="C1" s="249"/>
      <c r="D1" s="249"/>
      <c r="E1" s="249"/>
      <c r="F1" s="249"/>
      <c r="G1" s="249"/>
      <c r="H1" s="249"/>
      <c r="I1" s="249"/>
      <c r="J1" s="249"/>
      <c r="K1" s="36"/>
    </row>
    <row r="2" spans="1:25" ht="15.75" x14ac:dyDescent="0.2">
      <c r="A2" s="3"/>
      <c r="B2" s="4"/>
      <c r="C2" s="250" t="s">
        <v>244</v>
      </c>
      <c r="D2" s="250"/>
      <c r="E2" s="109">
        <v>44197</v>
      </c>
      <c r="F2" s="5" t="s">
        <v>0</v>
      </c>
      <c r="G2" s="109">
        <v>44561</v>
      </c>
      <c r="H2" s="38"/>
      <c r="I2" s="38"/>
      <c r="J2" s="38"/>
      <c r="K2" s="39"/>
      <c r="X2" s="40" t="s">
        <v>279</v>
      </c>
    </row>
    <row r="3" spans="1:25" ht="13.5" customHeight="1" thickBot="1" x14ac:dyDescent="0.25">
      <c r="A3" s="253" t="s">
        <v>245</v>
      </c>
      <c r="B3" s="254"/>
      <c r="C3" s="254"/>
      <c r="D3" s="254"/>
      <c r="E3" s="254"/>
      <c r="F3" s="254"/>
      <c r="G3" s="257" t="s">
        <v>3</v>
      </c>
      <c r="H3" s="259" t="s">
        <v>246</v>
      </c>
      <c r="I3" s="259"/>
      <c r="J3" s="259"/>
      <c r="K3" s="259"/>
      <c r="L3" s="259"/>
      <c r="M3" s="259"/>
      <c r="N3" s="259"/>
      <c r="O3" s="259"/>
      <c r="P3" s="259"/>
      <c r="Q3" s="259"/>
      <c r="R3" s="259"/>
      <c r="S3" s="259"/>
      <c r="T3" s="259"/>
      <c r="U3" s="259"/>
      <c r="V3" s="259"/>
      <c r="W3" s="259"/>
      <c r="X3" s="259" t="s">
        <v>407</v>
      </c>
      <c r="Y3" s="261" t="s">
        <v>247</v>
      </c>
    </row>
    <row r="4" spans="1:25" ht="90.75" thickBot="1" x14ac:dyDescent="0.25">
      <c r="A4" s="255"/>
      <c r="B4" s="256"/>
      <c r="C4" s="256"/>
      <c r="D4" s="256"/>
      <c r="E4" s="256"/>
      <c r="F4" s="256"/>
      <c r="G4" s="258"/>
      <c r="H4" s="41" t="s">
        <v>248</v>
      </c>
      <c r="I4" s="41" t="s">
        <v>249</v>
      </c>
      <c r="J4" s="41" t="s">
        <v>250</v>
      </c>
      <c r="K4" s="41" t="s">
        <v>251</v>
      </c>
      <c r="L4" s="41" t="s">
        <v>252</v>
      </c>
      <c r="M4" s="41" t="s">
        <v>253</v>
      </c>
      <c r="N4" s="41" t="s">
        <v>254</v>
      </c>
      <c r="O4" s="41" t="s">
        <v>255</v>
      </c>
      <c r="P4" s="101" t="s">
        <v>404</v>
      </c>
      <c r="Q4" s="41" t="s">
        <v>256</v>
      </c>
      <c r="R4" s="41" t="s">
        <v>257</v>
      </c>
      <c r="S4" s="101" t="s">
        <v>405</v>
      </c>
      <c r="T4" s="101" t="s">
        <v>406</v>
      </c>
      <c r="U4" s="41" t="s">
        <v>258</v>
      </c>
      <c r="V4" s="41" t="s">
        <v>259</v>
      </c>
      <c r="W4" s="41" t="s">
        <v>260</v>
      </c>
      <c r="X4" s="260"/>
      <c r="Y4" s="262"/>
    </row>
    <row r="5" spans="1:25" ht="22.5" x14ac:dyDescent="0.2">
      <c r="A5" s="263">
        <v>1</v>
      </c>
      <c r="B5" s="264"/>
      <c r="C5" s="264"/>
      <c r="D5" s="264"/>
      <c r="E5" s="264"/>
      <c r="F5" s="264"/>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408</v>
      </c>
      <c r="V5" s="42" t="s">
        <v>291</v>
      </c>
      <c r="W5" s="42" t="s">
        <v>409</v>
      </c>
      <c r="X5" s="42">
        <v>19</v>
      </c>
      <c r="Y5" s="44" t="s">
        <v>410</v>
      </c>
    </row>
    <row r="6" spans="1:25" x14ac:dyDescent="0.2">
      <c r="A6" s="265" t="s">
        <v>261</v>
      </c>
      <c r="B6" s="265"/>
      <c r="C6" s="265"/>
      <c r="D6" s="265"/>
      <c r="E6" s="265"/>
      <c r="F6" s="265"/>
      <c r="G6" s="265"/>
      <c r="H6" s="265"/>
      <c r="I6" s="265"/>
      <c r="J6" s="265"/>
      <c r="K6" s="265"/>
      <c r="L6" s="265"/>
      <c r="M6" s="265"/>
      <c r="N6" s="266"/>
      <c r="O6" s="266"/>
      <c r="P6" s="266"/>
      <c r="Q6" s="266"/>
      <c r="R6" s="266"/>
      <c r="S6" s="266"/>
      <c r="T6" s="266"/>
      <c r="U6" s="266"/>
      <c r="V6" s="266"/>
      <c r="W6" s="266"/>
      <c r="X6" s="266"/>
      <c r="Y6" s="267"/>
    </row>
    <row r="7" spans="1:25" x14ac:dyDescent="0.2">
      <c r="A7" s="268" t="s">
        <v>294</v>
      </c>
      <c r="B7" s="268"/>
      <c r="C7" s="268"/>
      <c r="D7" s="268"/>
      <c r="E7" s="268"/>
      <c r="F7" s="268"/>
      <c r="G7" s="7">
        <v>1</v>
      </c>
      <c r="H7" s="45">
        <v>97000000</v>
      </c>
      <c r="I7" s="105">
        <v>0</v>
      </c>
      <c r="J7" s="45">
        <v>6202892</v>
      </c>
      <c r="K7" s="105">
        <v>0</v>
      </c>
      <c r="L7" s="105">
        <v>0</v>
      </c>
      <c r="M7" s="105">
        <v>0</v>
      </c>
      <c r="N7" s="105">
        <v>0</v>
      </c>
      <c r="O7" s="105">
        <v>0</v>
      </c>
      <c r="P7" s="105">
        <v>0</v>
      </c>
      <c r="Q7" s="105">
        <v>0</v>
      </c>
      <c r="R7" s="105">
        <v>0</v>
      </c>
      <c r="S7" s="105">
        <v>0</v>
      </c>
      <c r="T7" s="105">
        <v>0</v>
      </c>
      <c r="U7" s="45">
        <v>70280271</v>
      </c>
      <c r="V7" s="45">
        <v>19788653</v>
      </c>
      <c r="W7" s="46">
        <f>H7+I7+J7+K7-L7+M7+N7+O7+P7+Q7+R7+U7+V7+S7+T7</f>
        <v>193271816</v>
      </c>
      <c r="X7" s="105">
        <v>0</v>
      </c>
      <c r="Y7" s="46">
        <f>W7+X7</f>
        <v>193271816</v>
      </c>
    </row>
    <row r="8" spans="1:25" x14ac:dyDescent="0.2">
      <c r="A8" s="251" t="s">
        <v>262</v>
      </c>
      <c r="B8" s="251"/>
      <c r="C8" s="251"/>
      <c r="D8" s="251"/>
      <c r="E8" s="251"/>
      <c r="F8" s="251"/>
      <c r="G8" s="7">
        <v>2</v>
      </c>
      <c r="H8" s="105">
        <v>0</v>
      </c>
      <c r="I8" s="105">
        <v>0</v>
      </c>
      <c r="J8" s="105">
        <v>0</v>
      </c>
      <c r="K8" s="105">
        <v>0</v>
      </c>
      <c r="L8" s="105">
        <v>0</v>
      </c>
      <c r="M8" s="105">
        <v>0</v>
      </c>
      <c r="N8" s="105">
        <v>0</v>
      </c>
      <c r="O8" s="105">
        <v>0</v>
      </c>
      <c r="P8" s="105">
        <v>0</v>
      </c>
      <c r="Q8" s="105">
        <v>0</v>
      </c>
      <c r="R8" s="105">
        <v>0</v>
      </c>
      <c r="S8" s="105">
        <v>0</v>
      </c>
      <c r="T8" s="105">
        <v>0</v>
      </c>
      <c r="U8" s="105">
        <v>0</v>
      </c>
      <c r="V8" s="105">
        <v>0</v>
      </c>
      <c r="W8" s="46">
        <f t="shared" ref="W8:W29" si="0">H8+I8+J8+K8-L8+M8+N8+O8+P8+Q8+R8+U8+V8+S8+T8</f>
        <v>0</v>
      </c>
      <c r="X8" s="105">
        <v>0</v>
      </c>
      <c r="Y8" s="46">
        <f t="shared" ref="Y8:Y9" si="1">W8+X8</f>
        <v>0</v>
      </c>
    </row>
    <row r="9" spans="1:25" x14ac:dyDescent="0.2">
      <c r="A9" s="251" t="s">
        <v>263</v>
      </c>
      <c r="B9" s="251"/>
      <c r="C9" s="251"/>
      <c r="D9" s="251"/>
      <c r="E9" s="251"/>
      <c r="F9" s="251"/>
      <c r="G9" s="7">
        <v>3</v>
      </c>
      <c r="H9" s="105">
        <v>0</v>
      </c>
      <c r="I9" s="105">
        <v>0</v>
      </c>
      <c r="J9" s="105">
        <v>0</v>
      </c>
      <c r="K9" s="105">
        <v>0</v>
      </c>
      <c r="L9" s="105">
        <v>0</v>
      </c>
      <c r="M9" s="105">
        <v>0</v>
      </c>
      <c r="N9" s="105">
        <v>0</v>
      </c>
      <c r="O9" s="105">
        <v>0</v>
      </c>
      <c r="P9" s="105">
        <v>0</v>
      </c>
      <c r="Q9" s="105">
        <v>0</v>
      </c>
      <c r="R9" s="105">
        <v>0</v>
      </c>
      <c r="S9" s="105">
        <v>0</v>
      </c>
      <c r="T9" s="105">
        <v>0</v>
      </c>
      <c r="U9" s="45">
        <v>-4924472</v>
      </c>
      <c r="V9" s="105">
        <v>0</v>
      </c>
      <c r="W9" s="46">
        <f t="shared" si="0"/>
        <v>-4924472</v>
      </c>
      <c r="X9" s="105">
        <v>0</v>
      </c>
      <c r="Y9" s="46">
        <f t="shared" si="1"/>
        <v>-4924472</v>
      </c>
    </row>
    <row r="10" spans="1:25" ht="22.5" customHeight="1" x14ac:dyDescent="0.2">
      <c r="A10" s="252" t="s">
        <v>295</v>
      </c>
      <c r="B10" s="252"/>
      <c r="C10" s="252"/>
      <c r="D10" s="252"/>
      <c r="E10" s="252"/>
      <c r="F10" s="252"/>
      <c r="G10" s="8">
        <v>4</v>
      </c>
      <c r="H10" s="47">
        <f>H7+H8+H9</f>
        <v>97000000</v>
      </c>
      <c r="I10" s="47">
        <f t="shared" ref="I10:Y10" si="2">I7+I8+I9</f>
        <v>0</v>
      </c>
      <c r="J10" s="47">
        <f t="shared" si="2"/>
        <v>6202892</v>
      </c>
      <c r="K10" s="47">
        <f t="shared" si="2"/>
        <v>0</v>
      </c>
      <c r="L10" s="47">
        <f t="shared" si="2"/>
        <v>0</v>
      </c>
      <c r="M10" s="47">
        <f t="shared" si="2"/>
        <v>0</v>
      </c>
      <c r="N10" s="47">
        <f t="shared" si="2"/>
        <v>0</v>
      </c>
      <c r="O10" s="47">
        <f t="shared" si="2"/>
        <v>0</v>
      </c>
      <c r="P10" s="47">
        <f t="shared" si="2"/>
        <v>0</v>
      </c>
      <c r="Q10" s="47">
        <f t="shared" si="2"/>
        <v>0</v>
      </c>
      <c r="R10" s="47">
        <f t="shared" si="2"/>
        <v>0</v>
      </c>
      <c r="S10" s="47">
        <f t="shared" si="2"/>
        <v>0</v>
      </c>
      <c r="T10" s="47">
        <f t="shared" si="2"/>
        <v>0</v>
      </c>
      <c r="U10" s="47">
        <f t="shared" si="2"/>
        <v>65355799</v>
      </c>
      <c r="V10" s="47">
        <f t="shared" si="2"/>
        <v>19788653</v>
      </c>
      <c r="W10" s="47">
        <f t="shared" si="0"/>
        <v>188347344</v>
      </c>
      <c r="X10" s="47">
        <f t="shared" si="2"/>
        <v>0</v>
      </c>
      <c r="Y10" s="47">
        <f t="shared" si="2"/>
        <v>188347344</v>
      </c>
    </row>
    <row r="11" spans="1:25" x14ac:dyDescent="0.2">
      <c r="A11" s="251" t="s">
        <v>264</v>
      </c>
      <c r="B11" s="251"/>
      <c r="C11" s="251"/>
      <c r="D11" s="251"/>
      <c r="E11" s="251"/>
      <c r="F11" s="251"/>
      <c r="G11" s="7">
        <v>5</v>
      </c>
      <c r="H11" s="49">
        <v>0</v>
      </c>
      <c r="I11" s="49">
        <v>0</v>
      </c>
      <c r="J11" s="49">
        <v>0</v>
      </c>
      <c r="K11" s="49">
        <v>0</v>
      </c>
      <c r="L11" s="49">
        <v>0</v>
      </c>
      <c r="M11" s="49">
        <v>0</v>
      </c>
      <c r="N11" s="49">
        <v>0</v>
      </c>
      <c r="O11" s="49">
        <v>0</v>
      </c>
      <c r="P11" s="49">
        <v>0</v>
      </c>
      <c r="Q11" s="49">
        <v>0</v>
      </c>
      <c r="R11" s="49">
        <v>0</v>
      </c>
      <c r="S11" s="105">
        <v>0</v>
      </c>
      <c r="T11" s="105">
        <v>0</v>
      </c>
      <c r="U11" s="49">
        <v>0</v>
      </c>
      <c r="V11" s="45">
        <v>7948094</v>
      </c>
      <c r="W11" s="46">
        <f t="shared" si="0"/>
        <v>7948094</v>
      </c>
      <c r="X11" s="105">
        <v>0</v>
      </c>
      <c r="Y11" s="46">
        <f t="shared" ref="Y11:Y29" si="3">W11+X11</f>
        <v>7948094</v>
      </c>
    </row>
    <row r="12" spans="1:25" x14ac:dyDescent="0.2">
      <c r="A12" s="251" t="s">
        <v>265</v>
      </c>
      <c r="B12" s="251"/>
      <c r="C12" s="251"/>
      <c r="D12" s="251"/>
      <c r="E12" s="251"/>
      <c r="F12" s="251"/>
      <c r="G12" s="7">
        <v>6</v>
      </c>
      <c r="H12" s="49">
        <v>0</v>
      </c>
      <c r="I12" s="49">
        <v>0</v>
      </c>
      <c r="J12" s="49">
        <v>0</v>
      </c>
      <c r="K12" s="49">
        <v>0</v>
      </c>
      <c r="L12" s="49">
        <v>0</v>
      </c>
      <c r="M12" s="49">
        <v>0</v>
      </c>
      <c r="N12" s="45">
        <v>0</v>
      </c>
      <c r="O12" s="49">
        <v>0</v>
      </c>
      <c r="P12" s="49">
        <v>0</v>
      </c>
      <c r="Q12" s="49">
        <v>0</v>
      </c>
      <c r="R12" s="49">
        <v>0</v>
      </c>
      <c r="S12" s="105">
        <v>0</v>
      </c>
      <c r="T12" s="105">
        <v>0</v>
      </c>
      <c r="U12" s="49">
        <v>0</v>
      </c>
      <c r="V12" s="49">
        <v>0</v>
      </c>
      <c r="W12" s="46">
        <f t="shared" si="0"/>
        <v>0</v>
      </c>
      <c r="X12" s="105">
        <v>0</v>
      </c>
      <c r="Y12" s="46">
        <f t="shared" si="3"/>
        <v>0</v>
      </c>
    </row>
    <row r="13" spans="1:25" ht="26.25" customHeight="1" x14ac:dyDescent="0.2">
      <c r="A13" s="251" t="s">
        <v>266</v>
      </c>
      <c r="B13" s="251"/>
      <c r="C13" s="251"/>
      <c r="D13" s="251"/>
      <c r="E13" s="251"/>
      <c r="F13" s="251"/>
      <c r="G13" s="7">
        <v>7</v>
      </c>
      <c r="H13" s="49">
        <v>0</v>
      </c>
      <c r="I13" s="49">
        <v>0</v>
      </c>
      <c r="J13" s="49">
        <v>0</v>
      </c>
      <c r="K13" s="49">
        <v>0</v>
      </c>
      <c r="L13" s="49">
        <v>0</v>
      </c>
      <c r="M13" s="49">
        <v>0</v>
      </c>
      <c r="N13" s="49">
        <v>0</v>
      </c>
      <c r="O13" s="45">
        <v>0</v>
      </c>
      <c r="P13" s="49">
        <v>0</v>
      </c>
      <c r="Q13" s="49">
        <v>0</v>
      </c>
      <c r="R13" s="49">
        <v>0</v>
      </c>
      <c r="S13" s="105">
        <v>0</v>
      </c>
      <c r="T13" s="105">
        <v>0</v>
      </c>
      <c r="U13" s="105">
        <v>0</v>
      </c>
      <c r="V13" s="105">
        <v>0</v>
      </c>
      <c r="W13" s="46">
        <f t="shared" si="0"/>
        <v>0</v>
      </c>
      <c r="X13" s="105">
        <v>0</v>
      </c>
      <c r="Y13" s="46">
        <f t="shared" si="3"/>
        <v>0</v>
      </c>
    </row>
    <row r="14" spans="1:25" ht="40.5" customHeight="1" x14ac:dyDescent="0.2">
      <c r="A14" s="251" t="s">
        <v>411</v>
      </c>
      <c r="B14" s="251"/>
      <c r="C14" s="251"/>
      <c r="D14" s="251"/>
      <c r="E14" s="251"/>
      <c r="F14" s="251"/>
      <c r="G14" s="7">
        <v>8</v>
      </c>
      <c r="H14" s="49">
        <v>0</v>
      </c>
      <c r="I14" s="49">
        <v>0</v>
      </c>
      <c r="J14" s="49">
        <v>0</v>
      </c>
      <c r="K14" s="49">
        <v>0</v>
      </c>
      <c r="L14" s="49">
        <v>0</v>
      </c>
      <c r="M14" s="49">
        <v>0</v>
      </c>
      <c r="N14" s="49">
        <v>0</v>
      </c>
      <c r="O14" s="49">
        <v>0</v>
      </c>
      <c r="P14" s="45">
        <v>0</v>
      </c>
      <c r="Q14" s="49">
        <v>0</v>
      </c>
      <c r="R14" s="49">
        <v>0</v>
      </c>
      <c r="S14" s="105">
        <v>0</v>
      </c>
      <c r="T14" s="105">
        <v>0</v>
      </c>
      <c r="U14" s="105">
        <v>0</v>
      </c>
      <c r="V14" s="105">
        <v>0</v>
      </c>
      <c r="W14" s="46">
        <f t="shared" si="0"/>
        <v>0</v>
      </c>
      <c r="X14" s="105">
        <v>0</v>
      </c>
      <c r="Y14" s="46">
        <f t="shared" si="3"/>
        <v>0</v>
      </c>
    </row>
    <row r="15" spans="1:25" x14ac:dyDescent="0.2">
      <c r="A15" s="251" t="s">
        <v>267</v>
      </c>
      <c r="B15" s="251"/>
      <c r="C15" s="251"/>
      <c r="D15" s="251"/>
      <c r="E15" s="251"/>
      <c r="F15" s="251"/>
      <c r="G15" s="7">
        <v>9</v>
      </c>
      <c r="H15" s="49">
        <v>0</v>
      </c>
      <c r="I15" s="49">
        <v>0</v>
      </c>
      <c r="J15" s="49">
        <v>0</v>
      </c>
      <c r="K15" s="49">
        <v>0</v>
      </c>
      <c r="L15" s="49">
        <v>0</v>
      </c>
      <c r="M15" s="49">
        <v>0</v>
      </c>
      <c r="N15" s="49">
        <v>0</v>
      </c>
      <c r="O15" s="49">
        <v>0</v>
      </c>
      <c r="P15" s="49">
        <v>0</v>
      </c>
      <c r="Q15" s="45">
        <v>0</v>
      </c>
      <c r="R15" s="49">
        <v>0</v>
      </c>
      <c r="S15" s="105">
        <v>0</v>
      </c>
      <c r="T15" s="105">
        <v>0</v>
      </c>
      <c r="U15" s="105">
        <v>0</v>
      </c>
      <c r="V15" s="105">
        <v>0</v>
      </c>
      <c r="W15" s="46">
        <f t="shared" si="0"/>
        <v>0</v>
      </c>
      <c r="X15" s="105">
        <v>0</v>
      </c>
      <c r="Y15" s="46">
        <f t="shared" si="3"/>
        <v>0</v>
      </c>
    </row>
    <row r="16" spans="1:25" ht="28.5" customHeight="1" x14ac:dyDescent="0.2">
      <c r="A16" s="251" t="s">
        <v>268</v>
      </c>
      <c r="B16" s="251"/>
      <c r="C16" s="251"/>
      <c r="D16" s="251"/>
      <c r="E16" s="251"/>
      <c r="F16" s="251"/>
      <c r="G16" s="7">
        <v>10</v>
      </c>
      <c r="H16" s="49">
        <v>0</v>
      </c>
      <c r="I16" s="49">
        <v>0</v>
      </c>
      <c r="J16" s="49">
        <v>0</v>
      </c>
      <c r="K16" s="49">
        <v>0</v>
      </c>
      <c r="L16" s="49">
        <v>0</v>
      </c>
      <c r="M16" s="49">
        <v>0</v>
      </c>
      <c r="N16" s="49">
        <v>0</v>
      </c>
      <c r="O16" s="49">
        <v>0</v>
      </c>
      <c r="P16" s="49">
        <v>0</v>
      </c>
      <c r="Q16" s="49">
        <v>0</v>
      </c>
      <c r="R16" s="105">
        <v>0</v>
      </c>
      <c r="S16" s="105">
        <v>0</v>
      </c>
      <c r="T16" s="105">
        <v>0</v>
      </c>
      <c r="U16" s="105">
        <v>0</v>
      </c>
      <c r="V16" s="105">
        <v>0</v>
      </c>
      <c r="W16" s="46">
        <f t="shared" si="0"/>
        <v>0</v>
      </c>
      <c r="X16" s="105">
        <v>0</v>
      </c>
      <c r="Y16" s="46">
        <f t="shared" si="3"/>
        <v>0</v>
      </c>
    </row>
    <row r="17" spans="1:25" ht="23.25" customHeight="1" x14ac:dyDescent="0.2">
      <c r="A17" s="251" t="s">
        <v>269</v>
      </c>
      <c r="B17" s="251"/>
      <c r="C17" s="251"/>
      <c r="D17" s="251"/>
      <c r="E17" s="251"/>
      <c r="F17" s="251"/>
      <c r="G17" s="7">
        <v>11</v>
      </c>
      <c r="H17" s="49">
        <v>0</v>
      </c>
      <c r="I17" s="49">
        <v>0</v>
      </c>
      <c r="J17" s="49">
        <v>0</v>
      </c>
      <c r="K17" s="49">
        <v>0</v>
      </c>
      <c r="L17" s="49">
        <v>0</v>
      </c>
      <c r="M17" s="49">
        <v>0</v>
      </c>
      <c r="N17" s="105">
        <v>0</v>
      </c>
      <c r="O17" s="105">
        <v>0</v>
      </c>
      <c r="P17" s="105">
        <v>0</v>
      </c>
      <c r="Q17" s="105">
        <v>0</v>
      </c>
      <c r="R17" s="105">
        <v>0</v>
      </c>
      <c r="S17" s="105">
        <v>0</v>
      </c>
      <c r="T17" s="105">
        <v>0</v>
      </c>
      <c r="U17" s="105">
        <v>0</v>
      </c>
      <c r="V17" s="105">
        <v>0</v>
      </c>
      <c r="W17" s="46">
        <f t="shared" si="0"/>
        <v>0</v>
      </c>
      <c r="X17" s="105">
        <v>0</v>
      </c>
      <c r="Y17" s="46">
        <f t="shared" si="3"/>
        <v>0</v>
      </c>
    </row>
    <row r="18" spans="1:25" x14ac:dyDescent="0.2">
      <c r="A18" s="251" t="s">
        <v>270</v>
      </c>
      <c r="B18" s="251"/>
      <c r="C18" s="251"/>
      <c r="D18" s="251"/>
      <c r="E18" s="251"/>
      <c r="F18" s="251"/>
      <c r="G18" s="7">
        <v>12</v>
      </c>
      <c r="H18" s="49">
        <v>0</v>
      </c>
      <c r="I18" s="49">
        <v>0</v>
      </c>
      <c r="J18" s="49">
        <v>0</v>
      </c>
      <c r="K18" s="49">
        <v>0</v>
      </c>
      <c r="L18" s="49">
        <v>0</v>
      </c>
      <c r="M18" s="49">
        <v>0</v>
      </c>
      <c r="N18" s="105">
        <v>0</v>
      </c>
      <c r="O18" s="105">
        <v>0</v>
      </c>
      <c r="P18" s="105">
        <v>0</v>
      </c>
      <c r="Q18" s="105">
        <v>0</v>
      </c>
      <c r="R18" s="105">
        <v>0</v>
      </c>
      <c r="S18" s="105">
        <v>0</v>
      </c>
      <c r="T18" s="105">
        <v>0</v>
      </c>
      <c r="U18" s="105">
        <v>0</v>
      </c>
      <c r="V18" s="105">
        <v>0</v>
      </c>
      <c r="W18" s="46">
        <f t="shared" si="0"/>
        <v>0</v>
      </c>
      <c r="X18" s="105">
        <v>0</v>
      </c>
      <c r="Y18" s="46">
        <f t="shared" si="3"/>
        <v>0</v>
      </c>
    </row>
    <row r="19" spans="1:25" x14ac:dyDescent="0.2">
      <c r="A19" s="251" t="s">
        <v>271</v>
      </c>
      <c r="B19" s="251"/>
      <c r="C19" s="251"/>
      <c r="D19" s="251"/>
      <c r="E19" s="251"/>
      <c r="F19" s="251"/>
      <c r="G19" s="7">
        <v>13</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46">
        <f t="shared" si="0"/>
        <v>0</v>
      </c>
      <c r="X19" s="105">
        <v>0</v>
      </c>
      <c r="Y19" s="46">
        <f t="shared" si="3"/>
        <v>0</v>
      </c>
    </row>
    <row r="20" spans="1:25" x14ac:dyDescent="0.2">
      <c r="A20" s="251" t="s">
        <v>272</v>
      </c>
      <c r="B20" s="251"/>
      <c r="C20" s="251"/>
      <c r="D20" s="251"/>
      <c r="E20" s="251"/>
      <c r="F20" s="251"/>
      <c r="G20" s="7">
        <v>14</v>
      </c>
      <c r="H20" s="49">
        <v>0</v>
      </c>
      <c r="I20" s="49">
        <v>0</v>
      </c>
      <c r="J20" s="49">
        <v>0</v>
      </c>
      <c r="K20" s="49">
        <v>0</v>
      </c>
      <c r="L20" s="49">
        <v>0</v>
      </c>
      <c r="M20" s="49">
        <v>0</v>
      </c>
      <c r="N20" s="105">
        <v>0</v>
      </c>
      <c r="O20" s="105">
        <v>0</v>
      </c>
      <c r="P20" s="105">
        <v>0</v>
      </c>
      <c r="Q20" s="105">
        <v>0</v>
      </c>
      <c r="R20" s="105">
        <v>0</v>
      </c>
      <c r="S20" s="105">
        <v>0</v>
      </c>
      <c r="T20" s="105">
        <v>0</v>
      </c>
      <c r="U20" s="105">
        <v>0</v>
      </c>
      <c r="V20" s="105">
        <v>0</v>
      </c>
      <c r="W20" s="46">
        <f t="shared" si="0"/>
        <v>0</v>
      </c>
      <c r="X20" s="105">
        <v>0</v>
      </c>
      <c r="Y20" s="46">
        <f t="shared" si="3"/>
        <v>0</v>
      </c>
    </row>
    <row r="21" spans="1:25" ht="30.75" customHeight="1" x14ac:dyDescent="0.2">
      <c r="A21" s="251" t="s">
        <v>412</v>
      </c>
      <c r="B21" s="251"/>
      <c r="C21" s="251"/>
      <c r="D21" s="251"/>
      <c r="E21" s="251"/>
      <c r="F21" s="251"/>
      <c r="G21" s="7">
        <v>15</v>
      </c>
      <c r="H21" s="105">
        <v>0</v>
      </c>
      <c r="I21" s="105">
        <v>0</v>
      </c>
      <c r="J21" s="105">
        <v>0</v>
      </c>
      <c r="K21" s="105">
        <v>0</v>
      </c>
      <c r="L21" s="105">
        <v>0</v>
      </c>
      <c r="M21" s="105">
        <v>0</v>
      </c>
      <c r="N21" s="105">
        <v>0</v>
      </c>
      <c r="O21" s="105">
        <v>0</v>
      </c>
      <c r="P21" s="105">
        <v>0</v>
      </c>
      <c r="Q21" s="105">
        <v>0</v>
      </c>
      <c r="R21" s="105">
        <v>0</v>
      </c>
      <c r="S21" s="105">
        <v>0</v>
      </c>
      <c r="T21" s="105">
        <v>0</v>
      </c>
      <c r="U21" s="105">
        <v>0</v>
      </c>
      <c r="V21" s="105">
        <v>0</v>
      </c>
      <c r="W21" s="46">
        <f t="shared" si="0"/>
        <v>0</v>
      </c>
      <c r="X21" s="105">
        <v>0</v>
      </c>
      <c r="Y21" s="46">
        <f t="shared" si="3"/>
        <v>0</v>
      </c>
    </row>
    <row r="22" spans="1:25" ht="28.5" customHeight="1" x14ac:dyDescent="0.2">
      <c r="A22" s="251" t="s">
        <v>413</v>
      </c>
      <c r="B22" s="251"/>
      <c r="C22" s="251"/>
      <c r="D22" s="251"/>
      <c r="E22" s="251"/>
      <c r="F22" s="251"/>
      <c r="G22" s="7">
        <v>16</v>
      </c>
      <c r="H22" s="105">
        <v>0</v>
      </c>
      <c r="I22" s="105">
        <v>0</v>
      </c>
      <c r="J22" s="105">
        <v>0</v>
      </c>
      <c r="K22" s="105">
        <v>0</v>
      </c>
      <c r="L22" s="105">
        <v>0</v>
      </c>
      <c r="M22" s="105">
        <v>0</v>
      </c>
      <c r="N22" s="105">
        <v>0</v>
      </c>
      <c r="O22" s="105">
        <v>0</v>
      </c>
      <c r="P22" s="105">
        <v>0</v>
      </c>
      <c r="Q22" s="105">
        <v>0</v>
      </c>
      <c r="R22" s="105">
        <v>0</v>
      </c>
      <c r="S22" s="105">
        <v>0</v>
      </c>
      <c r="T22" s="105">
        <v>0</v>
      </c>
      <c r="U22" s="105">
        <v>0</v>
      </c>
      <c r="V22" s="105">
        <v>0</v>
      </c>
      <c r="W22" s="46">
        <f t="shared" si="0"/>
        <v>0</v>
      </c>
      <c r="X22" s="105">
        <v>0</v>
      </c>
      <c r="Y22" s="46">
        <f t="shared" si="3"/>
        <v>0</v>
      </c>
    </row>
    <row r="23" spans="1:25" ht="26.25" customHeight="1" x14ac:dyDescent="0.2">
      <c r="A23" s="251" t="s">
        <v>414</v>
      </c>
      <c r="B23" s="251"/>
      <c r="C23" s="251"/>
      <c r="D23" s="251"/>
      <c r="E23" s="251"/>
      <c r="F23" s="251"/>
      <c r="G23" s="7">
        <v>17</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46">
        <f t="shared" si="0"/>
        <v>0</v>
      </c>
      <c r="X23" s="105">
        <v>0</v>
      </c>
      <c r="Y23" s="46">
        <f t="shared" si="3"/>
        <v>0</v>
      </c>
    </row>
    <row r="24" spans="1:25" x14ac:dyDescent="0.2">
      <c r="A24" s="251" t="s">
        <v>273</v>
      </c>
      <c r="B24" s="251"/>
      <c r="C24" s="251"/>
      <c r="D24" s="251"/>
      <c r="E24" s="251"/>
      <c r="F24" s="251"/>
      <c r="G24" s="7">
        <v>18</v>
      </c>
      <c r="H24" s="105">
        <v>0</v>
      </c>
      <c r="I24" s="105">
        <v>0</v>
      </c>
      <c r="J24" s="105">
        <v>0</v>
      </c>
      <c r="K24" s="105">
        <v>0</v>
      </c>
      <c r="L24" s="105">
        <v>0</v>
      </c>
      <c r="M24" s="105">
        <v>0</v>
      </c>
      <c r="N24" s="105">
        <v>0</v>
      </c>
      <c r="O24" s="105">
        <v>0</v>
      </c>
      <c r="P24" s="105">
        <v>0</v>
      </c>
      <c r="Q24" s="105">
        <v>0</v>
      </c>
      <c r="R24" s="105">
        <v>0</v>
      </c>
      <c r="S24" s="105">
        <v>0</v>
      </c>
      <c r="T24" s="105">
        <v>0</v>
      </c>
      <c r="U24" s="105">
        <v>0</v>
      </c>
      <c r="V24" s="105">
        <v>0</v>
      </c>
      <c r="W24" s="46">
        <f t="shared" si="0"/>
        <v>0</v>
      </c>
      <c r="X24" s="105">
        <v>0</v>
      </c>
      <c r="Y24" s="46">
        <f t="shared" si="3"/>
        <v>0</v>
      </c>
    </row>
    <row r="25" spans="1:25" x14ac:dyDescent="0.2">
      <c r="A25" s="251" t="s">
        <v>415</v>
      </c>
      <c r="B25" s="251"/>
      <c r="C25" s="251"/>
      <c r="D25" s="251"/>
      <c r="E25" s="251"/>
      <c r="F25" s="251"/>
      <c r="G25" s="7">
        <v>19</v>
      </c>
      <c r="H25" s="105">
        <v>0</v>
      </c>
      <c r="I25" s="105">
        <v>0</v>
      </c>
      <c r="J25" s="105">
        <v>0</v>
      </c>
      <c r="K25" s="105">
        <v>0</v>
      </c>
      <c r="L25" s="105">
        <v>0</v>
      </c>
      <c r="M25" s="105">
        <v>0</v>
      </c>
      <c r="N25" s="105">
        <v>0</v>
      </c>
      <c r="O25" s="105">
        <v>0</v>
      </c>
      <c r="P25" s="105">
        <v>0</v>
      </c>
      <c r="Q25" s="105">
        <v>0</v>
      </c>
      <c r="R25" s="105">
        <v>0</v>
      </c>
      <c r="S25" s="105">
        <v>0</v>
      </c>
      <c r="T25" s="105">
        <v>0</v>
      </c>
      <c r="U25" s="105">
        <v>0</v>
      </c>
      <c r="V25" s="105">
        <v>0</v>
      </c>
      <c r="W25" s="46">
        <f t="shared" si="0"/>
        <v>0</v>
      </c>
      <c r="X25" s="105">
        <v>0</v>
      </c>
      <c r="Y25" s="46">
        <f t="shared" ref="Y25" si="4">W25+X25</f>
        <v>0</v>
      </c>
    </row>
    <row r="26" spans="1:25" x14ac:dyDescent="0.2">
      <c r="A26" s="251" t="s">
        <v>417</v>
      </c>
      <c r="B26" s="251"/>
      <c r="C26" s="251"/>
      <c r="D26" s="251"/>
      <c r="E26" s="251"/>
      <c r="F26" s="251"/>
      <c r="G26" s="7">
        <v>20</v>
      </c>
      <c r="H26" s="105">
        <v>0</v>
      </c>
      <c r="I26" s="105">
        <v>0</v>
      </c>
      <c r="J26" s="105">
        <v>0</v>
      </c>
      <c r="K26" s="105">
        <v>0</v>
      </c>
      <c r="L26" s="105">
        <v>0</v>
      </c>
      <c r="M26" s="105">
        <v>0</v>
      </c>
      <c r="N26" s="105">
        <v>0</v>
      </c>
      <c r="O26" s="105">
        <v>0</v>
      </c>
      <c r="P26" s="105">
        <v>0</v>
      </c>
      <c r="Q26" s="105">
        <v>0</v>
      </c>
      <c r="R26" s="105">
        <v>0</v>
      </c>
      <c r="S26" s="105">
        <v>0</v>
      </c>
      <c r="T26" s="105">
        <v>0</v>
      </c>
      <c r="U26" s="105">
        <v>0</v>
      </c>
      <c r="V26" s="105">
        <v>0</v>
      </c>
      <c r="W26" s="46">
        <f t="shared" si="0"/>
        <v>0</v>
      </c>
      <c r="X26" s="105">
        <v>0</v>
      </c>
      <c r="Y26" s="46">
        <f t="shared" si="3"/>
        <v>0</v>
      </c>
    </row>
    <row r="27" spans="1:25" x14ac:dyDescent="0.2">
      <c r="A27" s="251" t="s">
        <v>416</v>
      </c>
      <c r="B27" s="251"/>
      <c r="C27" s="251"/>
      <c r="D27" s="251"/>
      <c r="E27" s="251"/>
      <c r="F27" s="251"/>
      <c r="G27" s="7">
        <v>21</v>
      </c>
      <c r="H27" s="105">
        <v>0</v>
      </c>
      <c r="I27" s="105">
        <v>0</v>
      </c>
      <c r="J27" s="105">
        <v>0</v>
      </c>
      <c r="K27" s="105">
        <v>0</v>
      </c>
      <c r="L27" s="105">
        <v>0</v>
      </c>
      <c r="M27" s="105">
        <v>0</v>
      </c>
      <c r="N27" s="105">
        <v>0</v>
      </c>
      <c r="O27" s="105">
        <v>0</v>
      </c>
      <c r="P27" s="105">
        <v>0</v>
      </c>
      <c r="Q27" s="105">
        <v>0</v>
      </c>
      <c r="R27" s="105">
        <v>0</v>
      </c>
      <c r="S27" s="105">
        <v>0</v>
      </c>
      <c r="T27" s="105">
        <v>0</v>
      </c>
      <c r="U27" s="105">
        <v>0</v>
      </c>
      <c r="V27" s="105">
        <v>0</v>
      </c>
      <c r="W27" s="46">
        <f t="shared" si="0"/>
        <v>0</v>
      </c>
      <c r="X27" s="105">
        <v>0</v>
      </c>
      <c r="Y27" s="46">
        <f t="shared" si="3"/>
        <v>0</v>
      </c>
    </row>
    <row r="28" spans="1:25" x14ac:dyDescent="0.2">
      <c r="A28" s="251" t="s">
        <v>418</v>
      </c>
      <c r="B28" s="251"/>
      <c r="C28" s="251"/>
      <c r="D28" s="251"/>
      <c r="E28" s="251"/>
      <c r="F28" s="251"/>
      <c r="G28" s="7">
        <v>22</v>
      </c>
      <c r="H28" s="105">
        <v>0</v>
      </c>
      <c r="I28" s="105">
        <v>0</v>
      </c>
      <c r="J28" s="105">
        <v>0</v>
      </c>
      <c r="K28" s="105">
        <v>0</v>
      </c>
      <c r="L28" s="105">
        <v>0</v>
      </c>
      <c r="M28" s="105">
        <v>0</v>
      </c>
      <c r="N28" s="105">
        <v>0</v>
      </c>
      <c r="O28" s="105">
        <v>0</v>
      </c>
      <c r="P28" s="105">
        <v>0</v>
      </c>
      <c r="Q28" s="105">
        <v>0</v>
      </c>
      <c r="R28" s="105">
        <v>0</v>
      </c>
      <c r="S28" s="105">
        <v>0</v>
      </c>
      <c r="T28" s="105">
        <v>0</v>
      </c>
      <c r="U28" s="45">
        <v>19788653</v>
      </c>
      <c r="V28" s="45">
        <v>-19788653</v>
      </c>
      <c r="W28" s="46">
        <f t="shared" si="0"/>
        <v>0</v>
      </c>
      <c r="X28" s="105">
        <v>0</v>
      </c>
      <c r="Y28" s="46">
        <f t="shared" si="3"/>
        <v>0</v>
      </c>
    </row>
    <row r="29" spans="1:25" x14ac:dyDescent="0.2">
      <c r="A29" s="251" t="s">
        <v>419</v>
      </c>
      <c r="B29" s="251"/>
      <c r="C29" s="251"/>
      <c r="D29" s="251"/>
      <c r="E29" s="251"/>
      <c r="F29" s="251"/>
      <c r="G29" s="7">
        <v>23</v>
      </c>
      <c r="H29" s="105">
        <v>0</v>
      </c>
      <c r="I29" s="105">
        <v>0</v>
      </c>
      <c r="J29" s="105">
        <v>0</v>
      </c>
      <c r="K29" s="105">
        <v>0</v>
      </c>
      <c r="L29" s="105">
        <v>0</v>
      </c>
      <c r="M29" s="105">
        <v>0</v>
      </c>
      <c r="N29" s="105">
        <v>0</v>
      </c>
      <c r="O29" s="105">
        <v>0</v>
      </c>
      <c r="P29" s="105">
        <v>0</v>
      </c>
      <c r="Q29" s="105">
        <v>0</v>
      </c>
      <c r="R29" s="105">
        <v>0</v>
      </c>
      <c r="S29" s="105">
        <v>0</v>
      </c>
      <c r="T29" s="105">
        <v>0</v>
      </c>
      <c r="U29" s="105">
        <v>0</v>
      </c>
      <c r="V29" s="105">
        <v>0</v>
      </c>
      <c r="W29" s="46">
        <f t="shared" si="0"/>
        <v>0</v>
      </c>
      <c r="X29" s="105">
        <v>0</v>
      </c>
      <c r="Y29" s="46">
        <f t="shared" si="3"/>
        <v>0</v>
      </c>
    </row>
    <row r="30" spans="1:25" ht="27.75" customHeight="1" x14ac:dyDescent="0.2">
      <c r="A30" s="269" t="s">
        <v>420</v>
      </c>
      <c r="B30" s="269"/>
      <c r="C30" s="269"/>
      <c r="D30" s="269"/>
      <c r="E30" s="269"/>
      <c r="F30" s="269"/>
      <c r="G30" s="9">
        <v>24</v>
      </c>
      <c r="H30" s="48">
        <f>SUM(H10:H29)</f>
        <v>97000000</v>
      </c>
      <c r="I30" s="48">
        <f t="shared" ref="I30:Y30" si="5">SUM(I10:I29)</f>
        <v>0</v>
      </c>
      <c r="J30" s="48">
        <f t="shared" si="5"/>
        <v>6202892</v>
      </c>
      <c r="K30" s="48">
        <f t="shared" si="5"/>
        <v>0</v>
      </c>
      <c r="L30" s="48">
        <f t="shared" si="5"/>
        <v>0</v>
      </c>
      <c r="M30" s="48">
        <f t="shared" si="5"/>
        <v>0</v>
      </c>
      <c r="N30" s="48">
        <f t="shared" si="5"/>
        <v>0</v>
      </c>
      <c r="O30" s="48">
        <f t="shared" si="5"/>
        <v>0</v>
      </c>
      <c r="P30" s="48">
        <f t="shared" si="5"/>
        <v>0</v>
      </c>
      <c r="Q30" s="48">
        <f t="shared" si="5"/>
        <v>0</v>
      </c>
      <c r="R30" s="48">
        <f t="shared" si="5"/>
        <v>0</v>
      </c>
      <c r="S30" s="48">
        <f t="shared" si="5"/>
        <v>0</v>
      </c>
      <c r="T30" s="48">
        <f t="shared" si="5"/>
        <v>0</v>
      </c>
      <c r="U30" s="48">
        <f t="shared" si="5"/>
        <v>85144452</v>
      </c>
      <c r="V30" s="48">
        <f t="shared" si="5"/>
        <v>7948094</v>
      </c>
      <c r="W30" s="48">
        <f t="shared" si="5"/>
        <v>196295438</v>
      </c>
      <c r="X30" s="48">
        <f t="shared" si="5"/>
        <v>0</v>
      </c>
      <c r="Y30" s="48">
        <f t="shared" si="5"/>
        <v>196295438</v>
      </c>
    </row>
    <row r="31" spans="1:25" x14ac:dyDescent="0.2">
      <c r="A31" s="270" t="s">
        <v>274</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row>
    <row r="32" spans="1:25" ht="36.75" customHeight="1" x14ac:dyDescent="0.2">
      <c r="A32" s="272" t="s">
        <v>275</v>
      </c>
      <c r="B32" s="272"/>
      <c r="C32" s="272"/>
      <c r="D32" s="272"/>
      <c r="E32" s="272"/>
      <c r="F32" s="272"/>
      <c r="G32" s="8">
        <v>25</v>
      </c>
      <c r="H32" s="47">
        <f>SUM(H12:H20)</f>
        <v>0</v>
      </c>
      <c r="I32" s="47">
        <f t="shared" ref="I32:Y32" si="6">SUM(I12:I20)</f>
        <v>0</v>
      </c>
      <c r="J32" s="47">
        <f t="shared" si="6"/>
        <v>0</v>
      </c>
      <c r="K32" s="47">
        <f t="shared" si="6"/>
        <v>0</v>
      </c>
      <c r="L32" s="47">
        <f t="shared" si="6"/>
        <v>0</v>
      </c>
      <c r="M32" s="47">
        <f t="shared" si="6"/>
        <v>0</v>
      </c>
      <c r="N32" s="47">
        <f t="shared" si="6"/>
        <v>0</v>
      </c>
      <c r="O32" s="47">
        <f t="shared" si="6"/>
        <v>0</v>
      </c>
      <c r="P32" s="47">
        <f t="shared" si="6"/>
        <v>0</v>
      </c>
      <c r="Q32" s="47">
        <f t="shared" si="6"/>
        <v>0</v>
      </c>
      <c r="R32" s="47">
        <f t="shared" si="6"/>
        <v>0</v>
      </c>
      <c r="S32" s="47">
        <f t="shared" si="6"/>
        <v>0</v>
      </c>
      <c r="T32" s="47">
        <f t="shared" si="6"/>
        <v>0</v>
      </c>
      <c r="U32" s="47">
        <f t="shared" si="6"/>
        <v>0</v>
      </c>
      <c r="V32" s="47">
        <f t="shared" si="6"/>
        <v>0</v>
      </c>
      <c r="W32" s="47">
        <f t="shared" si="6"/>
        <v>0</v>
      </c>
      <c r="X32" s="47">
        <f t="shared" si="6"/>
        <v>0</v>
      </c>
      <c r="Y32" s="47">
        <f t="shared" si="6"/>
        <v>0</v>
      </c>
    </row>
    <row r="33" spans="1:25" ht="31.5" customHeight="1" x14ac:dyDescent="0.2">
      <c r="A33" s="272" t="s">
        <v>421</v>
      </c>
      <c r="B33" s="272"/>
      <c r="C33" s="272"/>
      <c r="D33" s="272"/>
      <c r="E33" s="272"/>
      <c r="F33" s="272"/>
      <c r="G33" s="8">
        <v>26</v>
      </c>
      <c r="H33" s="47">
        <f>H11+H32</f>
        <v>0</v>
      </c>
      <c r="I33" s="47">
        <f t="shared" ref="I33:Y33" si="7">I11+I32</f>
        <v>0</v>
      </c>
      <c r="J33" s="47">
        <f t="shared" si="7"/>
        <v>0</v>
      </c>
      <c r="K33" s="47">
        <f t="shared" si="7"/>
        <v>0</v>
      </c>
      <c r="L33" s="47">
        <f t="shared" si="7"/>
        <v>0</v>
      </c>
      <c r="M33" s="47">
        <f t="shared" si="7"/>
        <v>0</v>
      </c>
      <c r="N33" s="47">
        <f t="shared" si="7"/>
        <v>0</v>
      </c>
      <c r="O33" s="47">
        <f t="shared" si="7"/>
        <v>0</v>
      </c>
      <c r="P33" s="47">
        <f t="shared" si="7"/>
        <v>0</v>
      </c>
      <c r="Q33" s="47">
        <f t="shared" si="7"/>
        <v>0</v>
      </c>
      <c r="R33" s="47">
        <f t="shared" si="7"/>
        <v>0</v>
      </c>
      <c r="S33" s="47">
        <f t="shared" si="7"/>
        <v>0</v>
      </c>
      <c r="T33" s="47">
        <f t="shared" si="7"/>
        <v>0</v>
      </c>
      <c r="U33" s="47">
        <f t="shared" si="7"/>
        <v>0</v>
      </c>
      <c r="V33" s="47">
        <f t="shared" si="7"/>
        <v>7948094</v>
      </c>
      <c r="W33" s="47">
        <f t="shared" si="7"/>
        <v>7948094</v>
      </c>
      <c r="X33" s="47">
        <f t="shared" si="7"/>
        <v>0</v>
      </c>
      <c r="Y33" s="47">
        <f t="shared" si="7"/>
        <v>7948094</v>
      </c>
    </row>
    <row r="34" spans="1:25" ht="30.75" customHeight="1" x14ac:dyDescent="0.2">
      <c r="A34" s="273" t="s">
        <v>422</v>
      </c>
      <c r="B34" s="273"/>
      <c r="C34" s="273"/>
      <c r="D34" s="273"/>
      <c r="E34" s="273"/>
      <c r="F34" s="273"/>
      <c r="G34" s="9">
        <v>27</v>
      </c>
      <c r="H34" s="48">
        <f>SUM(H21:H29)</f>
        <v>0</v>
      </c>
      <c r="I34" s="48">
        <f t="shared" ref="I34:Y34" si="8">SUM(I21:I29)</f>
        <v>0</v>
      </c>
      <c r="J34" s="48">
        <f t="shared" si="8"/>
        <v>0</v>
      </c>
      <c r="K34" s="48">
        <f t="shared" si="8"/>
        <v>0</v>
      </c>
      <c r="L34" s="48">
        <f t="shared" si="8"/>
        <v>0</v>
      </c>
      <c r="M34" s="48">
        <f t="shared" si="8"/>
        <v>0</v>
      </c>
      <c r="N34" s="48">
        <f t="shared" si="8"/>
        <v>0</v>
      </c>
      <c r="O34" s="48">
        <f t="shared" si="8"/>
        <v>0</v>
      </c>
      <c r="P34" s="48">
        <f t="shared" si="8"/>
        <v>0</v>
      </c>
      <c r="Q34" s="48">
        <f t="shared" si="8"/>
        <v>0</v>
      </c>
      <c r="R34" s="48">
        <f t="shared" si="8"/>
        <v>0</v>
      </c>
      <c r="S34" s="48">
        <f t="shared" si="8"/>
        <v>0</v>
      </c>
      <c r="T34" s="48">
        <f t="shared" si="8"/>
        <v>0</v>
      </c>
      <c r="U34" s="48">
        <f t="shared" si="8"/>
        <v>19788653</v>
      </c>
      <c r="V34" s="48">
        <f t="shared" si="8"/>
        <v>-19788653</v>
      </c>
      <c r="W34" s="48">
        <f t="shared" si="8"/>
        <v>0</v>
      </c>
      <c r="X34" s="48">
        <f t="shared" si="8"/>
        <v>0</v>
      </c>
      <c r="Y34" s="48">
        <f t="shared" si="8"/>
        <v>0</v>
      </c>
    </row>
    <row r="35" spans="1:25" x14ac:dyDescent="0.2">
      <c r="A35" s="270" t="s">
        <v>276</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x14ac:dyDescent="0.2">
      <c r="A36" s="268" t="s">
        <v>296</v>
      </c>
      <c r="B36" s="268"/>
      <c r="C36" s="268"/>
      <c r="D36" s="268"/>
      <c r="E36" s="268"/>
      <c r="F36" s="268"/>
      <c r="G36" s="7">
        <v>28</v>
      </c>
      <c r="H36" s="45">
        <v>97000000</v>
      </c>
      <c r="I36" s="45">
        <v>0</v>
      </c>
      <c r="J36" s="45">
        <v>6202892</v>
      </c>
      <c r="K36" s="45">
        <v>0</v>
      </c>
      <c r="L36" s="45">
        <v>0</v>
      </c>
      <c r="M36" s="45">
        <v>0</v>
      </c>
      <c r="N36" s="45">
        <v>0</v>
      </c>
      <c r="O36" s="45">
        <v>0</v>
      </c>
      <c r="P36" s="45">
        <v>0</v>
      </c>
      <c r="Q36" s="45">
        <v>0</v>
      </c>
      <c r="R36" s="45">
        <v>0</v>
      </c>
      <c r="S36" s="45">
        <v>0</v>
      </c>
      <c r="T36" s="45">
        <v>0</v>
      </c>
      <c r="U36" s="45">
        <v>85144452</v>
      </c>
      <c r="V36" s="45">
        <v>7948094</v>
      </c>
      <c r="W36" s="46">
        <f>H36+I36+J36+K36-L36+M36+N36+O36+P36+Q36+R36+U36+V36+S36+T36</f>
        <v>196295438</v>
      </c>
      <c r="X36" s="45">
        <v>0</v>
      </c>
      <c r="Y36" s="46">
        <f t="shared" ref="Y36:Y38" si="9">W36+X36</f>
        <v>196295438</v>
      </c>
    </row>
    <row r="37" spans="1:25" x14ac:dyDescent="0.2">
      <c r="A37" s="251" t="s">
        <v>262</v>
      </c>
      <c r="B37" s="251"/>
      <c r="C37" s="251"/>
      <c r="D37" s="251"/>
      <c r="E37" s="251"/>
      <c r="F37" s="251"/>
      <c r="G37" s="7">
        <v>29</v>
      </c>
      <c r="H37" s="45">
        <v>0</v>
      </c>
      <c r="I37" s="45">
        <v>0</v>
      </c>
      <c r="J37" s="45">
        <v>0</v>
      </c>
      <c r="K37" s="45">
        <v>0</v>
      </c>
      <c r="L37" s="45">
        <v>0</v>
      </c>
      <c r="M37" s="45">
        <v>0</v>
      </c>
      <c r="N37" s="45">
        <v>0</v>
      </c>
      <c r="O37" s="45">
        <v>0</v>
      </c>
      <c r="P37" s="45">
        <v>0</v>
      </c>
      <c r="Q37" s="45">
        <v>0</v>
      </c>
      <c r="R37" s="45">
        <v>0</v>
      </c>
      <c r="S37" s="45">
        <v>0</v>
      </c>
      <c r="T37" s="45">
        <v>0</v>
      </c>
      <c r="U37" s="45">
        <v>0</v>
      </c>
      <c r="V37" s="45">
        <v>0</v>
      </c>
      <c r="W37" s="46">
        <f t="shared" ref="W37:W58" si="10">H37+I37+J37+K37-L37+M37+N37+O37+P37+Q37+R37+U37+V37+S37+T37</f>
        <v>0</v>
      </c>
      <c r="X37" s="45">
        <v>0</v>
      </c>
      <c r="Y37" s="46">
        <f t="shared" si="9"/>
        <v>0</v>
      </c>
    </row>
    <row r="38" spans="1:25" x14ac:dyDescent="0.2">
      <c r="A38" s="251" t="s">
        <v>263</v>
      </c>
      <c r="B38" s="251"/>
      <c r="C38" s="251"/>
      <c r="D38" s="251"/>
      <c r="E38" s="251"/>
      <c r="F38" s="251"/>
      <c r="G38" s="7">
        <v>30</v>
      </c>
      <c r="H38" s="45">
        <v>0</v>
      </c>
      <c r="I38" s="45">
        <v>0</v>
      </c>
      <c r="J38" s="45">
        <v>0</v>
      </c>
      <c r="K38" s="45">
        <v>0</v>
      </c>
      <c r="L38" s="45">
        <v>0</v>
      </c>
      <c r="M38" s="45">
        <v>0</v>
      </c>
      <c r="N38" s="45">
        <v>0</v>
      </c>
      <c r="O38" s="45">
        <v>0</v>
      </c>
      <c r="P38" s="45">
        <v>0</v>
      </c>
      <c r="Q38" s="45">
        <v>0</v>
      </c>
      <c r="R38" s="45">
        <v>0</v>
      </c>
      <c r="S38" s="45">
        <v>0</v>
      </c>
      <c r="T38" s="45">
        <v>0</v>
      </c>
      <c r="U38" s="45">
        <v>0</v>
      </c>
      <c r="V38" s="45">
        <v>0</v>
      </c>
      <c r="W38" s="46">
        <f t="shared" si="10"/>
        <v>0</v>
      </c>
      <c r="X38" s="45">
        <v>0</v>
      </c>
      <c r="Y38" s="46">
        <f t="shared" si="9"/>
        <v>0</v>
      </c>
    </row>
    <row r="39" spans="1:25" ht="25.5" customHeight="1" x14ac:dyDescent="0.2">
      <c r="A39" s="252" t="s">
        <v>423</v>
      </c>
      <c r="B39" s="252"/>
      <c r="C39" s="252"/>
      <c r="D39" s="252"/>
      <c r="E39" s="252"/>
      <c r="F39" s="252"/>
      <c r="G39" s="8">
        <v>31</v>
      </c>
      <c r="H39" s="47">
        <f>H36+H37+H38</f>
        <v>97000000</v>
      </c>
      <c r="I39" s="47">
        <f t="shared" ref="I39:Y39" si="11">I36+I37+I38</f>
        <v>0</v>
      </c>
      <c r="J39" s="47">
        <f t="shared" si="11"/>
        <v>6202892</v>
      </c>
      <c r="K39" s="47">
        <f t="shared" si="11"/>
        <v>0</v>
      </c>
      <c r="L39" s="47">
        <f t="shared" si="11"/>
        <v>0</v>
      </c>
      <c r="M39" s="47">
        <f t="shared" si="11"/>
        <v>0</v>
      </c>
      <c r="N39" s="47">
        <f t="shared" si="11"/>
        <v>0</v>
      </c>
      <c r="O39" s="47">
        <f t="shared" si="11"/>
        <v>0</v>
      </c>
      <c r="P39" s="47">
        <f t="shared" si="11"/>
        <v>0</v>
      </c>
      <c r="Q39" s="47">
        <f t="shared" si="11"/>
        <v>0</v>
      </c>
      <c r="R39" s="47">
        <f t="shared" si="11"/>
        <v>0</v>
      </c>
      <c r="S39" s="47">
        <f t="shared" si="11"/>
        <v>0</v>
      </c>
      <c r="T39" s="47">
        <f t="shared" si="11"/>
        <v>0</v>
      </c>
      <c r="U39" s="47">
        <f t="shared" si="11"/>
        <v>85144452</v>
      </c>
      <c r="V39" s="47">
        <f t="shared" si="11"/>
        <v>7948094</v>
      </c>
      <c r="W39" s="47">
        <f t="shared" si="11"/>
        <v>196295438</v>
      </c>
      <c r="X39" s="47">
        <f t="shared" si="11"/>
        <v>0</v>
      </c>
      <c r="Y39" s="47">
        <f t="shared" si="11"/>
        <v>196295438</v>
      </c>
    </row>
    <row r="40" spans="1:25" x14ac:dyDescent="0.2">
      <c r="A40" s="251" t="s">
        <v>264</v>
      </c>
      <c r="B40" s="251"/>
      <c r="C40" s="251"/>
      <c r="D40" s="251"/>
      <c r="E40" s="251"/>
      <c r="F40" s="251"/>
      <c r="G40" s="7">
        <v>32</v>
      </c>
      <c r="H40" s="49">
        <v>0</v>
      </c>
      <c r="I40" s="49">
        <v>0</v>
      </c>
      <c r="J40" s="49">
        <v>0</v>
      </c>
      <c r="K40" s="49">
        <v>0</v>
      </c>
      <c r="L40" s="49">
        <v>0</v>
      </c>
      <c r="M40" s="49">
        <v>0</v>
      </c>
      <c r="N40" s="49">
        <v>0</v>
      </c>
      <c r="O40" s="49">
        <v>0</v>
      </c>
      <c r="P40" s="49">
        <v>0</v>
      </c>
      <c r="Q40" s="49">
        <v>0</v>
      </c>
      <c r="R40" s="49">
        <v>0</v>
      </c>
      <c r="S40" s="45">
        <v>0</v>
      </c>
      <c r="T40" s="45">
        <v>0</v>
      </c>
      <c r="U40" s="49">
        <v>0</v>
      </c>
      <c r="V40" s="45">
        <v>11053310</v>
      </c>
      <c r="W40" s="46">
        <f t="shared" si="10"/>
        <v>11053310</v>
      </c>
      <c r="X40" s="45">
        <v>0</v>
      </c>
      <c r="Y40" s="46">
        <f t="shared" ref="Y40:Y58" si="12">W40+X40</f>
        <v>11053310</v>
      </c>
    </row>
    <row r="41" spans="1:25" x14ac:dyDescent="0.2">
      <c r="A41" s="251" t="s">
        <v>265</v>
      </c>
      <c r="B41" s="251"/>
      <c r="C41" s="251"/>
      <c r="D41" s="251"/>
      <c r="E41" s="251"/>
      <c r="F41" s="251"/>
      <c r="G41" s="7">
        <v>33</v>
      </c>
      <c r="H41" s="49">
        <v>0</v>
      </c>
      <c r="I41" s="49">
        <v>0</v>
      </c>
      <c r="J41" s="49">
        <v>0</v>
      </c>
      <c r="K41" s="49">
        <v>0</v>
      </c>
      <c r="L41" s="49">
        <v>0</v>
      </c>
      <c r="M41" s="49">
        <v>0</v>
      </c>
      <c r="N41" s="45">
        <v>0</v>
      </c>
      <c r="O41" s="49">
        <v>0</v>
      </c>
      <c r="P41" s="49">
        <v>0</v>
      </c>
      <c r="Q41" s="49">
        <v>0</v>
      </c>
      <c r="R41" s="49">
        <v>0</v>
      </c>
      <c r="S41" s="45">
        <v>0</v>
      </c>
      <c r="T41" s="45">
        <v>0</v>
      </c>
      <c r="U41" s="49">
        <v>0</v>
      </c>
      <c r="V41" s="49">
        <v>0</v>
      </c>
      <c r="W41" s="46">
        <f t="shared" si="10"/>
        <v>0</v>
      </c>
      <c r="X41" s="45">
        <v>0</v>
      </c>
      <c r="Y41" s="46">
        <f t="shared" si="12"/>
        <v>0</v>
      </c>
    </row>
    <row r="42" spans="1:25" ht="27" customHeight="1" x14ac:dyDescent="0.2">
      <c r="A42" s="251" t="s">
        <v>277</v>
      </c>
      <c r="B42" s="251"/>
      <c r="C42" s="251"/>
      <c r="D42" s="251"/>
      <c r="E42" s="251"/>
      <c r="F42" s="251"/>
      <c r="G42" s="7">
        <v>34</v>
      </c>
      <c r="H42" s="49">
        <v>0</v>
      </c>
      <c r="I42" s="49">
        <v>0</v>
      </c>
      <c r="J42" s="49">
        <v>0</v>
      </c>
      <c r="K42" s="49">
        <v>0</v>
      </c>
      <c r="L42" s="49">
        <v>0</v>
      </c>
      <c r="M42" s="49">
        <v>0</v>
      </c>
      <c r="N42" s="49">
        <v>0</v>
      </c>
      <c r="O42" s="45">
        <v>0</v>
      </c>
      <c r="P42" s="49">
        <v>0</v>
      </c>
      <c r="Q42" s="49">
        <v>0</v>
      </c>
      <c r="R42" s="49">
        <v>0</v>
      </c>
      <c r="S42" s="45">
        <v>0</v>
      </c>
      <c r="T42" s="45">
        <v>0</v>
      </c>
      <c r="U42" s="45">
        <v>0</v>
      </c>
      <c r="V42" s="45">
        <v>0</v>
      </c>
      <c r="W42" s="46">
        <f t="shared" si="10"/>
        <v>0</v>
      </c>
      <c r="X42" s="45">
        <v>0</v>
      </c>
      <c r="Y42" s="46">
        <f t="shared" si="12"/>
        <v>0</v>
      </c>
    </row>
    <row r="43" spans="1:25" ht="37.5" customHeight="1" x14ac:dyDescent="0.2">
      <c r="A43" s="251" t="s">
        <v>411</v>
      </c>
      <c r="B43" s="251"/>
      <c r="C43" s="251"/>
      <c r="D43" s="251"/>
      <c r="E43" s="251"/>
      <c r="F43" s="251"/>
      <c r="G43" s="7">
        <v>35</v>
      </c>
      <c r="H43" s="49">
        <v>0</v>
      </c>
      <c r="I43" s="49">
        <v>0</v>
      </c>
      <c r="J43" s="49">
        <v>0</v>
      </c>
      <c r="K43" s="49">
        <v>0</v>
      </c>
      <c r="L43" s="49">
        <v>0</v>
      </c>
      <c r="M43" s="49">
        <v>0</v>
      </c>
      <c r="N43" s="49">
        <v>0</v>
      </c>
      <c r="O43" s="49">
        <v>0</v>
      </c>
      <c r="P43" s="45">
        <v>0</v>
      </c>
      <c r="Q43" s="49">
        <v>0</v>
      </c>
      <c r="R43" s="49">
        <v>0</v>
      </c>
      <c r="S43" s="45">
        <v>0</v>
      </c>
      <c r="T43" s="45">
        <v>0</v>
      </c>
      <c r="U43" s="45">
        <v>0</v>
      </c>
      <c r="V43" s="45">
        <v>0</v>
      </c>
      <c r="W43" s="46">
        <f t="shared" si="10"/>
        <v>0</v>
      </c>
      <c r="X43" s="45">
        <v>0</v>
      </c>
      <c r="Y43" s="46">
        <f t="shared" si="12"/>
        <v>0</v>
      </c>
    </row>
    <row r="44" spans="1:25" ht="21" customHeight="1" x14ac:dyDescent="0.2">
      <c r="A44" s="251" t="s">
        <v>267</v>
      </c>
      <c r="B44" s="251"/>
      <c r="C44" s="251"/>
      <c r="D44" s="251"/>
      <c r="E44" s="251"/>
      <c r="F44" s="251"/>
      <c r="G44" s="7">
        <v>36</v>
      </c>
      <c r="H44" s="49">
        <v>0</v>
      </c>
      <c r="I44" s="49">
        <v>0</v>
      </c>
      <c r="J44" s="49">
        <v>0</v>
      </c>
      <c r="K44" s="49">
        <v>0</v>
      </c>
      <c r="L44" s="49">
        <v>0</v>
      </c>
      <c r="M44" s="49">
        <v>0</v>
      </c>
      <c r="N44" s="49">
        <v>0</v>
      </c>
      <c r="O44" s="49">
        <v>0</v>
      </c>
      <c r="P44" s="49">
        <v>0</v>
      </c>
      <c r="Q44" s="45">
        <v>0</v>
      </c>
      <c r="R44" s="49">
        <v>0</v>
      </c>
      <c r="S44" s="45">
        <v>0</v>
      </c>
      <c r="T44" s="45">
        <v>0</v>
      </c>
      <c r="U44" s="45">
        <v>0</v>
      </c>
      <c r="V44" s="45">
        <v>0</v>
      </c>
      <c r="W44" s="46">
        <f t="shared" si="10"/>
        <v>0</v>
      </c>
      <c r="X44" s="45">
        <v>0</v>
      </c>
      <c r="Y44" s="46">
        <f t="shared" si="12"/>
        <v>0</v>
      </c>
    </row>
    <row r="45" spans="1:25" ht="29.25" customHeight="1" x14ac:dyDescent="0.2">
      <c r="A45" s="251" t="s">
        <v>268</v>
      </c>
      <c r="B45" s="251"/>
      <c r="C45" s="251"/>
      <c r="D45" s="251"/>
      <c r="E45" s="251"/>
      <c r="F45" s="251"/>
      <c r="G45" s="7">
        <v>37</v>
      </c>
      <c r="H45" s="49">
        <v>0</v>
      </c>
      <c r="I45" s="49">
        <v>0</v>
      </c>
      <c r="J45" s="49">
        <v>0</v>
      </c>
      <c r="K45" s="49">
        <v>0</v>
      </c>
      <c r="L45" s="49">
        <v>0</v>
      </c>
      <c r="M45" s="49">
        <v>0</v>
      </c>
      <c r="N45" s="49">
        <v>0</v>
      </c>
      <c r="O45" s="49">
        <v>0</v>
      </c>
      <c r="P45" s="49">
        <v>0</v>
      </c>
      <c r="Q45" s="49">
        <v>0</v>
      </c>
      <c r="R45" s="45">
        <v>0</v>
      </c>
      <c r="S45" s="45">
        <v>0</v>
      </c>
      <c r="T45" s="45">
        <v>0</v>
      </c>
      <c r="U45" s="45">
        <v>0</v>
      </c>
      <c r="V45" s="45">
        <v>0</v>
      </c>
      <c r="W45" s="46">
        <f t="shared" si="10"/>
        <v>0</v>
      </c>
      <c r="X45" s="45">
        <v>0</v>
      </c>
      <c r="Y45" s="46">
        <f t="shared" si="12"/>
        <v>0</v>
      </c>
    </row>
    <row r="46" spans="1:25" ht="21" customHeight="1" x14ac:dyDescent="0.2">
      <c r="A46" s="251" t="s">
        <v>278</v>
      </c>
      <c r="B46" s="251"/>
      <c r="C46" s="251"/>
      <c r="D46" s="251"/>
      <c r="E46" s="251"/>
      <c r="F46" s="251"/>
      <c r="G46" s="7">
        <v>38</v>
      </c>
      <c r="H46" s="49">
        <v>0</v>
      </c>
      <c r="I46" s="49">
        <v>0</v>
      </c>
      <c r="J46" s="49">
        <v>0</v>
      </c>
      <c r="K46" s="49">
        <v>0</v>
      </c>
      <c r="L46" s="49">
        <v>0</v>
      </c>
      <c r="M46" s="49">
        <v>0</v>
      </c>
      <c r="N46" s="45">
        <v>0</v>
      </c>
      <c r="O46" s="45">
        <v>0</v>
      </c>
      <c r="P46" s="45">
        <v>0</v>
      </c>
      <c r="Q46" s="45">
        <v>0</v>
      </c>
      <c r="R46" s="45">
        <v>0</v>
      </c>
      <c r="S46" s="45">
        <v>0</v>
      </c>
      <c r="T46" s="45">
        <v>0</v>
      </c>
      <c r="U46" s="45">
        <v>0</v>
      </c>
      <c r="V46" s="45">
        <v>0</v>
      </c>
      <c r="W46" s="46">
        <f t="shared" si="10"/>
        <v>0</v>
      </c>
      <c r="X46" s="45">
        <v>0</v>
      </c>
      <c r="Y46" s="46">
        <f t="shared" si="12"/>
        <v>0</v>
      </c>
    </row>
    <row r="47" spans="1:25" x14ac:dyDescent="0.2">
      <c r="A47" s="251" t="s">
        <v>270</v>
      </c>
      <c r="B47" s="251"/>
      <c r="C47" s="251"/>
      <c r="D47" s="251"/>
      <c r="E47" s="251"/>
      <c r="F47" s="251"/>
      <c r="G47" s="7">
        <v>39</v>
      </c>
      <c r="H47" s="49">
        <v>0</v>
      </c>
      <c r="I47" s="49">
        <v>0</v>
      </c>
      <c r="J47" s="49">
        <v>0</v>
      </c>
      <c r="K47" s="49">
        <v>0</v>
      </c>
      <c r="L47" s="49">
        <v>0</v>
      </c>
      <c r="M47" s="49">
        <v>0</v>
      </c>
      <c r="N47" s="45">
        <v>0</v>
      </c>
      <c r="O47" s="45">
        <v>0</v>
      </c>
      <c r="P47" s="45">
        <v>0</v>
      </c>
      <c r="Q47" s="45">
        <v>0</v>
      </c>
      <c r="R47" s="45">
        <v>0</v>
      </c>
      <c r="S47" s="45">
        <v>0</v>
      </c>
      <c r="T47" s="45">
        <v>0</v>
      </c>
      <c r="U47" s="45">
        <v>0</v>
      </c>
      <c r="V47" s="45">
        <v>0</v>
      </c>
      <c r="W47" s="46">
        <f t="shared" si="10"/>
        <v>0</v>
      </c>
      <c r="X47" s="45">
        <v>0</v>
      </c>
      <c r="Y47" s="46">
        <f t="shared" si="12"/>
        <v>0</v>
      </c>
    </row>
    <row r="48" spans="1:25" x14ac:dyDescent="0.2">
      <c r="A48" s="251" t="s">
        <v>271</v>
      </c>
      <c r="B48" s="251"/>
      <c r="C48" s="251"/>
      <c r="D48" s="251"/>
      <c r="E48" s="251"/>
      <c r="F48" s="251"/>
      <c r="G48" s="7">
        <v>40</v>
      </c>
      <c r="H48" s="45">
        <v>0</v>
      </c>
      <c r="I48" s="45">
        <v>0</v>
      </c>
      <c r="J48" s="45">
        <v>0</v>
      </c>
      <c r="K48" s="45">
        <v>0</v>
      </c>
      <c r="L48" s="45">
        <v>0</v>
      </c>
      <c r="M48" s="45">
        <v>0</v>
      </c>
      <c r="N48" s="45">
        <v>0</v>
      </c>
      <c r="O48" s="45">
        <v>0</v>
      </c>
      <c r="P48" s="45">
        <v>0</v>
      </c>
      <c r="Q48" s="45">
        <v>0</v>
      </c>
      <c r="R48" s="45">
        <v>0</v>
      </c>
      <c r="S48" s="45">
        <v>0</v>
      </c>
      <c r="T48" s="45">
        <v>0</v>
      </c>
      <c r="U48" s="45">
        <v>0</v>
      </c>
      <c r="V48" s="45">
        <v>0</v>
      </c>
      <c r="W48" s="46">
        <f t="shared" si="10"/>
        <v>0</v>
      </c>
      <c r="X48" s="45">
        <v>0</v>
      </c>
      <c r="Y48" s="46">
        <f t="shared" si="12"/>
        <v>0</v>
      </c>
    </row>
    <row r="49" spans="1:25" x14ac:dyDescent="0.2">
      <c r="A49" s="251" t="s">
        <v>272</v>
      </c>
      <c r="B49" s="251"/>
      <c r="C49" s="251"/>
      <c r="D49" s="251"/>
      <c r="E49" s="251"/>
      <c r="F49" s="251"/>
      <c r="G49" s="7">
        <v>41</v>
      </c>
      <c r="H49" s="49">
        <v>0</v>
      </c>
      <c r="I49" s="49">
        <v>0</v>
      </c>
      <c r="J49" s="49">
        <v>0</v>
      </c>
      <c r="K49" s="49">
        <v>0</v>
      </c>
      <c r="L49" s="49">
        <v>0</v>
      </c>
      <c r="M49" s="49">
        <v>0</v>
      </c>
      <c r="N49" s="45">
        <v>0</v>
      </c>
      <c r="O49" s="45">
        <v>0</v>
      </c>
      <c r="P49" s="45">
        <v>0</v>
      </c>
      <c r="Q49" s="45">
        <v>0</v>
      </c>
      <c r="R49" s="45">
        <v>0</v>
      </c>
      <c r="S49" s="45">
        <v>0</v>
      </c>
      <c r="T49" s="45">
        <v>0</v>
      </c>
      <c r="U49" s="45">
        <v>0</v>
      </c>
      <c r="V49" s="45">
        <v>0</v>
      </c>
      <c r="W49" s="46">
        <f t="shared" si="10"/>
        <v>0</v>
      </c>
      <c r="X49" s="45">
        <v>0</v>
      </c>
      <c r="Y49" s="46">
        <f t="shared" si="12"/>
        <v>0</v>
      </c>
    </row>
    <row r="50" spans="1:25" ht="24" customHeight="1" x14ac:dyDescent="0.2">
      <c r="A50" s="251" t="s">
        <v>412</v>
      </c>
      <c r="B50" s="251"/>
      <c r="C50" s="251"/>
      <c r="D50" s="251"/>
      <c r="E50" s="251"/>
      <c r="F50" s="251"/>
      <c r="G50" s="7">
        <v>42</v>
      </c>
      <c r="H50" s="45">
        <v>0</v>
      </c>
      <c r="I50" s="45">
        <v>0</v>
      </c>
      <c r="J50" s="45">
        <v>0</v>
      </c>
      <c r="K50" s="45">
        <v>0</v>
      </c>
      <c r="L50" s="45">
        <v>0</v>
      </c>
      <c r="M50" s="45">
        <v>0</v>
      </c>
      <c r="N50" s="45">
        <v>0</v>
      </c>
      <c r="O50" s="45">
        <v>0</v>
      </c>
      <c r="P50" s="45">
        <v>0</v>
      </c>
      <c r="Q50" s="45">
        <v>0</v>
      </c>
      <c r="R50" s="45">
        <v>0</v>
      </c>
      <c r="S50" s="45">
        <v>0</v>
      </c>
      <c r="T50" s="45">
        <v>0</v>
      </c>
      <c r="U50" s="45">
        <v>0</v>
      </c>
      <c r="V50" s="45">
        <v>0</v>
      </c>
      <c r="W50" s="46">
        <f t="shared" si="10"/>
        <v>0</v>
      </c>
      <c r="X50" s="45">
        <v>0</v>
      </c>
      <c r="Y50" s="46">
        <f t="shared" si="12"/>
        <v>0</v>
      </c>
    </row>
    <row r="51" spans="1:25" ht="26.25" customHeight="1" x14ac:dyDescent="0.2">
      <c r="A51" s="251" t="s">
        <v>413</v>
      </c>
      <c r="B51" s="251"/>
      <c r="C51" s="251"/>
      <c r="D51" s="251"/>
      <c r="E51" s="251"/>
      <c r="F51" s="251"/>
      <c r="G51" s="7">
        <v>43</v>
      </c>
      <c r="H51" s="45">
        <v>0</v>
      </c>
      <c r="I51" s="45">
        <v>0</v>
      </c>
      <c r="J51" s="45">
        <v>0</v>
      </c>
      <c r="K51" s="45">
        <v>0</v>
      </c>
      <c r="L51" s="45">
        <v>0</v>
      </c>
      <c r="M51" s="45">
        <v>0</v>
      </c>
      <c r="N51" s="45">
        <v>0</v>
      </c>
      <c r="O51" s="45">
        <v>0</v>
      </c>
      <c r="P51" s="45">
        <v>0</v>
      </c>
      <c r="Q51" s="45">
        <v>0</v>
      </c>
      <c r="R51" s="45">
        <v>0</v>
      </c>
      <c r="S51" s="45">
        <v>0</v>
      </c>
      <c r="T51" s="45">
        <v>0</v>
      </c>
      <c r="U51" s="45">
        <v>0</v>
      </c>
      <c r="V51" s="45">
        <v>0</v>
      </c>
      <c r="W51" s="46">
        <f t="shared" si="10"/>
        <v>0</v>
      </c>
      <c r="X51" s="45">
        <v>0</v>
      </c>
      <c r="Y51" s="46">
        <f t="shared" si="12"/>
        <v>0</v>
      </c>
    </row>
    <row r="52" spans="1:25" ht="22.5" customHeight="1" x14ac:dyDescent="0.2">
      <c r="A52" s="251" t="s">
        <v>414</v>
      </c>
      <c r="B52" s="251"/>
      <c r="C52" s="251"/>
      <c r="D52" s="251"/>
      <c r="E52" s="251"/>
      <c r="F52" s="251"/>
      <c r="G52" s="7">
        <v>44</v>
      </c>
      <c r="H52" s="45">
        <v>0</v>
      </c>
      <c r="I52" s="45">
        <v>0</v>
      </c>
      <c r="J52" s="45">
        <v>0</v>
      </c>
      <c r="K52" s="45">
        <v>0</v>
      </c>
      <c r="L52" s="45">
        <v>0</v>
      </c>
      <c r="M52" s="45">
        <v>0</v>
      </c>
      <c r="N52" s="45">
        <v>0</v>
      </c>
      <c r="O52" s="45">
        <v>0</v>
      </c>
      <c r="P52" s="45">
        <v>0</v>
      </c>
      <c r="Q52" s="45">
        <v>0</v>
      </c>
      <c r="R52" s="45">
        <v>0</v>
      </c>
      <c r="S52" s="45">
        <v>0</v>
      </c>
      <c r="T52" s="45">
        <v>0</v>
      </c>
      <c r="U52" s="45">
        <v>0</v>
      </c>
      <c r="V52" s="45">
        <v>0</v>
      </c>
      <c r="W52" s="46">
        <f t="shared" si="10"/>
        <v>0</v>
      </c>
      <c r="X52" s="45">
        <v>0</v>
      </c>
      <c r="Y52" s="46">
        <f t="shared" si="12"/>
        <v>0</v>
      </c>
    </row>
    <row r="53" spans="1:25" x14ac:dyDescent="0.2">
      <c r="A53" s="251" t="s">
        <v>273</v>
      </c>
      <c r="B53" s="251"/>
      <c r="C53" s="251"/>
      <c r="D53" s="251"/>
      <c r="E53" s="251"/>
      <c r="F53" s="251"/>
      <c r="G53" s="7">
        <v>45</v>
      </c>
      <c r="H53" s="45">
        <v>0</v>
      </c>
      <c r="I53" s="45">
        <v>0</v>
      </c>
      <c r="J53" s="45">
        <v>0</v>
      </c>
      <c r="K53" s="45">
        <v>0</v>
      </c>
      <c r="L53" s="45">
        <v>0</v>
      </c>
      <c r="M53" s="45">
        <v>0</v>
      </c>
      <c r="N53" s="45">
        <v>0</v>
      </c>
      <c r="O53" s="45">
        <v>0</v>
      </c>
      <c r="P53" s="45">
        <v>0</v>
      </c>
      <c r="Q53" s="45">
        <v>0</v>
      </c>
      <c r="R53" s="45">
        <v>0</v>
      </c>
      <c r="S53" s="45">
        <v>0</v>
      </c>
      <c r="T53" s="45">
        <v>0</v>
      </c>
      <c r="U53" s="45">
        <v>0</v>
      </c>
      <c r="V53" s="45">
        <v>0</v>
      </c>
      <c r="W53" s="46">
        <f t="shared" si="10"/>
        <v>0</v>
      </c>
      <c r="X53" s="45">
        <v>0</v>
      </c>
      <c r="Y53" s="46">
        <f t="shared" si="12"/>
        <v>0</v>
      </c>
    </row>
    <row r="54" spans="1:25" x14ac:dyDescent="0.2">
      <c r="A54" s="251" t="s">
        <v>415</v>
      </c>
      <c r="B54" s="251"/>
      <c r="C54" s="251"/>
      <c r="D54" s="251"/>
      <c r="E54" s="251"/>
      <c r="F54" s="251"/>
      <c r="G54" s="7">
        <v>46</v>
      </c>
      <c r="H54" s="45">
        <v>12197700</v>
      </c>
      <c r="I54" s="45">
        <v>0</v>
      </c>
      <c r="J54" s="45">
        <v>9944309</v>
      </c>
      <c r="K54" s="45">
        <v>0</v>
      </c>
      <c r="L54" s="45">
        <v>0</v>
      </c>
      <c r="M54" s="45">
        <v>0</v>
      </c>
      <c r="N54" s="45">
        <v>0</v>
      </c>
      <c r="O54" s="45">
        <v>0</v>
      </c>
      <c r="P54" s="45">
        <v>0</v>
      </c>
      <c r="Q54" s="45">
        <v>0</v>
      </c>
      <c r="R54" s="45">
        <v>0</v>
      </c>
      <c r="S54" s="45">
        <v>0</v>
      </c>
      <c r="T54" s="45">
        <v>0</v>
      </c>
      <c r="U54" s="45">
        <v>-24828554</v>
      </c>
      <c r="V54" s="45">
        <v>0</v>
      </c>
      <c r="W54" s="46">
        <f t="shared" si="10"/>
        <v>-2686545</v>
      </c>
      <c r="X54" s="45">
        <v>0</v>
      </c>
      <c r="Y54" s="46">
        <f t="shared" si="12"/>
        <v>-2686545</v>
      </c>
    </row>
    <row r="55" spans="1:25" x14ac:dyDescent="0.2">
      <c r="A55" s="251" t="s">
        <v>424</v>
      </c>
      <c r="B55" s="251"/>
      <c r="C55" s="251"/>
      <c r="D55" s="251"/>
      <c r="E55" s="251"/>
      <c r="F55" s="251"/>
      <c r="G55" s="7">
        <v>47</v>
      </c>
      <c r="H55" s="45">
        <v>0</v>
      </c>
      <c r="I55" s="45">
        <v>0</v>
      </c>
      <c r="J55" s="45">
        <v>0</v>
      </c>
      <c r="K55" s="45">
        <v>0</v>
      </c>
      <c r="L55" s="45">
        <v>0</v>
      </c>
      <c r="M55" s="45">
        <v>0</v>
      </c>
      <c r="N55" s="45">
        <v>0</v>
      </c>
      <c r="O55" s="45">
        <v>0</v>
      </c>
      <c r="P55" s="45">
        <v>0</v>
      </c>
      <c r="Q55" s="45">
        <v>0</v>
      </c>
      <c r="R55" s="45">
        <v>0</v>
      </c>
      <c r="S55" s="45">
        <v>0</v>
      </c>
      <c r="T55" s="45">
        <v>0</v>
      </c>
      <c r="U55" s="45">
        <v>0</v>
      </c>
      <c r="V55" s="45">
        <v>0</v>
      </c>
      <c r="W55" s="46">
        <f t="shared" si="10"/>
        <v>0</v>
      </c>
      <c r="X55" s="45">
        <v>0</v>
      </c>
      <c r="Y55" s="46">
        <f t="shared" si="12"/>
        <v>0</v>
      </c>
    </row>
    <row r="56" spans="1:25" x14ac:dyDescent="0.2">
      <c r="A56" s="251" t="s">
        <v>416</v>
      </c>
      <c r="B56" s="251"/>
      <c r="C56" s="251"/>
      <c r="D56" s="251"/>
      <c r="E56" s="251"/>
      <c r="F56" s="251"/>
      <c r="G56" s="7">
        <v>48</v>
      </c>
      <c r="H56" s="45">
        <v>0</v>
      </c>
      <c r="I56" s="45">
        <v>0</v>
      </c>
      <c r="J56" s="45">
        <v>0</v>
      </c>
      <c r="K56" s="45">
        <v>0</v>
      </c>
      <c r="L56" s="45">
        <v>0</v>
      </c>
      <c r="M56" s="45">
        <v>0</v>
      </c>
      <c r="N56" s="45">
        <v>0</v>
      </c>
      <c r="O56" s="45">
        <v>0</v>
      </c>
      <c r="P56" s="45">
        <v>0</v>
      </c>
      <c r="Q56" s="45">
        <v>0</v>
      </c>
      <c r="R56" s="45">
        <v>0</v>
      </c>
      <c r="S56" s="45">
        <v>0</v>
      </c>
      <c r="T56" s="45">
        <v>0</v>
      </c>
      <c r="U56" s="45">
        <v>-29933000</v>
      </c>
      <c r="V56" s="45">
        <v>0</v>
      </c>
      <c r="W56" s="46">
        <f t="shared" si="10"/>
        <v>-29933000</v>
      </c>
      <c r="X56" s="45">
        <v>0</v>
      </c>
      <c r="Y56" s="46">
        <f t="shared" si="12"/>
        <v>-29933000</v>
      </c>
    </row>
    <row r="57" spans="1:25" x14ac:dyDescent="0.2">
      <c r="A57" s="251" t="s">
        <v>425</v>
      </c>
      <c r="B57" s="251"/>
      <c r="C57" s="251"/>
      <c r="D57" s="251"/>
      <c r="E57" s="251"/>
      <c r="F57" s="251"/>
      <c r="G57" s="7">
        <v>49</v>
      </c>
      <c r="H57" s="45">
        <v>0</v>
      </c>
      <c r="I57" s="45">
        <v>0</v>
      </c>
      <c r="J57" s="45">
        <v>0</v>
      </c>
      <c r="K57" s="45">
        <v>0</v>
      </c>
      <c r="L57" s="45">
        <v>0</v>
      </c>
      <c r="M57" s="45">
        <v>0</v>
      </c>
      <c r="N57" s="45">
        <v>0</v>
      </c>
      <c r="O57" s="45">
        <v>0</v>
      </c>
      <c r="P57" s="45">
        <v>0</v>
      </c>
      <c r="Q57" s="45">
        <v>0</v>
      </c>
      <c r="R57" s="45">
        <v>0</v>
      </c>
      <c r="S57" s="45">
        <v>0</v>
      </c>
      <c r="T57" s="45">
        <v>0</v>
      </c>
      <c r="U57" s="45">
        <v>7948094</v>
      </c>
      <c r="V57" s="45">
        <v>-7948094</v>
      </c>
      <c r="W57" s="46">
        <f t="shared" si="10"/>
        <v>0</v>
      </c>
      <c r="X57" s="45">
        <v>0</v>
      </c>
      <c r="Y57" s="46">
        <f t="shared" si="12"/>
        <v>0</v>
      </c>
    </row>
    <row r="58" spans="1:25" x14ac:dyDescent="0.2">
      <c r="A58" s="251" t="s">
        <v>419</v>
      </c>
      <c r="B58" s="251"/>
      <c r="C58" s="251"/>
      <c r="D58" s="251"/>
      <c r="E58" s="251"/>
      <c r="F58" s="251"/>
      <c r="G58" s="7">
        <v>50</v>
      </c>
      <c r="H58" s="45">
        <v>0</v>
      </c>
      <c r="I58" s="45">
        <v>0</v>
      </c>
      <c r="J58" s="45">
        <v>0</v>
      </c>
      <c r="K58" s="45">
        <v>0</v>
      </c>
      <c r="L58" s="45">
        <v>0</v>
      </c>
      <c r="M58" s="45">
        <v>0</v>
      </c>
      <c r="N58" s="45">
        <v>0</v>
      </c>
      <c r="O58" s="45">
        <v>0</v>
      </c>
      <c r="P58" s="45">
        <v>0</v>
      </c>
      <c r="Q58" s="45">
        <v>0</v>
      </c>
      <c r="R58" s="45">
        <v>0</v>
      </c>
      <c r="S58" s="45">
        <v>0</v>
      </c>
      <c r="T58" s="45">
        <v>0</v>
      </c>
      <c r="U58" s="45">
        <v>0</v>
      </c>
      <c r="V58" s="45">
        <v>0</v>
      </c>
      <c r="W58" s="46">
        <f t="shared" si="10"/>
        <v>0</v>
      </c>
      <c r="X58" s="45">
        <v>0</v>
      </c>
      <c r="Y58" s="46">
        <f t="shared" si="12"/>
        <v>0</v>
      </c>
    </row>
    <row r="59" spans="1:25" ht="24" customHeight="1" x14ac:dyDescent="0.2">
      <c r="A59" s="269" t="s">
        <v>426</v>
      </c>
      <c r="B59" s="269"/>
      <c r="C59" s="269"/>
      <c r="D59" s="269"/>
      <c r="E59" s="269"/>
      <c r="F59" s="269"/>
      <c r="G59" s="9">
        <v>51</v>
      </c>
      <c r="H59" s="48">
        <f>SUM(H39:H58)</f>
        <v>109197700</v>
      </c>
      <c r="I59" s="48">
        <f t="shared" ref="I59:Y59" si="13">SUM(I39:I58)</f>
        <v>0</v>
      </c>
      <c r="J59" s="48">
        <f t="shared" si="13"/>
        <v>16147201</v>
      </c>
      <c r="K59" s="48">
        <f t="shared" si="13"/>
        <v>0</v>
      </c>
      <c r="L59" s="48">
        <f t="shared" si="13"/>
        <v>0</v>
      </c>
      <c r="M59" s="48">
        <f t="shared" si="13"/>
        <v>0</v>
      </c>
      <c r="N59" s="48">
        <f t="shared" si="13"/>
        <v>0</v>
      </c>
      <c r="O59" s="48">
        <f t="shared" si="13"/>
        <v>0</v>
      </c>
      <c r="P59" s="48">
        <f t="shared" si="13"/>
        <v>0</v>
      </c>
      <c r="Q59" s="48">
        <f t="shared" si="13"/>
        <v>0</v>
      </c>
      <c r="R59" s="48">
        <f t="shared" si="13"/>
        <v>0</v>
      </c>
      <c r="S59" s="48">
        <f t="shared" si="13"/>
        <v>0</v>
      </c>
      <c r="T59" s="48">
        <f t="shared" si="13"/>
        <v>0</v>
      </c>
      <c r="U59" s="48">
        <f t="shared" si="13"/>
        <v>38330992</v>
      </c>
      <c r="V59" s="48">
        <f t="shared" si="13"/>
        <v>11053310</v>
      </c>
      <c r="W59" s="48">
        <f t="shared" si="13"/>
        <v>174729203</v>
      </c>
      <c r="X59" s="48">
        <f t="shared" si="13"/>
        <v>0</v>
      </c>
      <c r="Y59" s="48">
        <f t="shared" si="13"/>
        <v>174729203</v>
      </c>
    </row>
    <row r="60" spans="1:25" x14ac:dyDescent="0.2">
      <c r="A60" s="270" t="s">
        <v>274</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row>
    <row r="61" spans="1:25" ht="31.5" customHeight="1" x14ac:dyDescent="0.2">
      <c r="A61" s="272" t="s">
        <v>427</v>
      </c>
      <c r="B61" s="272"/>
      <c r="C61" s="272"/>
      <c r="D61" s="272"/>
      <c r="E61" s="272"/>
      <c r="F61" s="272"/>
      <c r="G61" s="8">
        <v>52</v>
      </c>
      <c r="H61" s="47">
        <f>SUM(H41:H49)</f>
        <v>0</v>
      </c>
      <c r="I61" s="47">
        <f t="shared" ref="I61:Y61" si="14">SUM(I41:I49)</f>
        <v>0</v>
      </c>
      <c r="J61" s="47">
        <f t="shared" si="14"/>
        <v>0</v>
      </c>
      <c r="K61" s="47">
        <f t="shared" si="14"/>
        <v>0</v>
      </c>
      <c r="L61" s="47">
        <f t="shared" si="14"/>
        <v>0</v>
      </c>
      <c r="M61" s="47">
        <f t="shared" si="14"/>
        <v>0</v>
      </c>
      <c r="N61" s="47">
        <f t="shared" si="14"/>
        <v>0</v>
      </c>
      <c r="O61" s="47">
        <f t="shared" si="14"/>
        <v>0</v>
      </c>
      <c r="P61" s="47">
        <f t="shared" si="14"/>
        <v>0</v>
      </c>
      <c r="Q61" s="47">
        <f t="shared" si="14"/>
        <v>0</v>
      </c>
      <c r="R61" s="47">
        <f t="shared" si="14"/>
        <v>0</v>
      </c>
      <c r="S61" s="47">
        <f t="shared" si="14"/>
        <v>0</v>
      </c>
      <c r="T61" s="47">
        <f t="shared" si="14"/>
        <v>0</v>
      </c>
      <c r="U61" s="47">
        <f t="shared" si="14"/>
        <v>0</v>
      </c>
      <c r="V61" s="47">
        <f t="shared" si="14"/>
        <v>0</v>
      </c>
      <c r="W61" s="47">
        <f t="shared" si="14"/>
        <v>0</v>
      </c>
      <c r="X61" s="47">
        <f t="shared" si="14"/>
        <v>0</v>
      </c>
      <c r="Y61" s="47">
        <f t="shared" si="14"/>
        <v>0</v>
      </c>
    </row>
    <row r="62" spans="1:25" ht="27.75" customHeight="1" x14ac:dyDescent="0.2">
      <c r="A62" s="272" t="s">
        <v>428</v>
      </c>
      <c r="B62" s="272"/>
      <c r="C62" s="272"/>
      <c r="D62" s="272"/>
      <c r="E62" s="272"/>
      <c r="F62" s="272"/>
      <c r="G62" s="8">
        <v>53</v>
      </c>
      <c r="H62" s="47">
        <f>H40+H61</f>
        <v>0</v>
      </c>
      <c r="I62" s="47">
        <f t="shared" ref="I62:Y62" si="15">I40+I61</f>
        <v>0</v>
      </c>
      <c r="J62" s="47">
        <f t="shared" si="15"/>
        <v>0</v>
      </c>
      <c r="K62" s="47">
        <f t="shared" si="15"/>
        <v>0</v>
      </c>
      <c r="L62" s="47">
        <f t="shared" si="15"/>
        <v>0</v>
      </c>
      <c r="M62" s="47">
        <f t="shared" si="15"/>
        <v>0</v>
      </c>
      <c r="N62" s="47">
        <f t="shared" si="15"/>
        <v>0</v>
      </c>
      <c r="O62" s="47">
        <f t="shared" si="15"/>
        <v>0</v>
      </c>
      <c r="P62" s="47">
        <f t="shared" si="15"/>
        <v>0</v>
      </c>
      <c r="Q62" s="47">
        <f t="shared" si="15"/>
        <v>0</v>
      </c>
      <c r="R62" s="47">
        <f t="shared" si="15"/>
        <v>0</v>
      </c>
      <c r="S62" s="47">
        <f t="shared" si="15"/>
        <v>0</v>
      </c>
      <c r="T62" s="47">
        <f t="shared" si="15"/>
        <v>0</v>
      </c>
      <c r="U62" s="47">
        <f t="shared" si="15"/>
        <v>0</v>
      </c>
      <c r="V62" s="47">
        <f t="shared" si="15"/>
        <v>11053310</v>
      </c>
      <c r="W62" s="47">
        <f t="shared" si="15"/>
        <v>11053310</v>
      </c>
      <c r="X62" s="47">
        <f t="shared" si="15"/>
        <v>0</v>
      </c>
      <c r="Y62" s="47">
        <f t="shared" si="15"/>
        <v>11053310</v>
      </c>
    </row>
    <row r="63" spans="1:25" ht="29.25" customHeight="1" x14ac:dyDescent="0.2">
      <c r="A63" s="273" t="s">
        <v>429</v>
      </c>
      <c r="B63" s="273"/>
      <c r="C63" s="273"/>
      <c r="D63" s="273"/>
      <c r="E63" s="273"/>
      <c r="F63" s="273"/>
      <c r="G63" s="9">
        <v>54</v>
      </c>
      <c r="H63" s="48">
        <f>SUM(H50:H58)</f>
        <v>12197700</v>
      </c>
      <c r="I63" s="48">
        <f t="shared" ref="I63:Y63" si="16">SUM(I50:I58)</f>
        <v>0</v>
      </c>
      <c r="J63" s="48">
        <f t="shared" si="16"/>
        <v>9944309</v>
      </c>
      <c r="K63" s="48">
        <f t="shared" si="16"/>
        <v>0</v>
      </c>
      <c r="L63" s="48">
        <f t="shared" si="16"/>
        <v>0</v>
      </c>
      <c r="M63" s="48">
        <f t="shared" si="16"/>
        <v>0</v>
      </c>
      <c r="N63" s="48">
        <f t="shared" si="16"/>
        <v>0</v>
      </c>
      <c r="O63" s="48">
        <f t="shared" si="16"/>
        <v>0</v>
      </c>
      <c r="P63" s="48">
        <f t="shared" si="16"/>
        <v>0</v>
      </c>
      <c r="Q63" s="48">
        <f t="shared" si="16"/>
        <v>0</v>
      </c>
      <c r="R63" s="48">
        <f t="shared" si="16"/>
        <v>0</v>
      </c>
      <c r="S63" s="48">
        <f t="shared" si="16"/>
        <v>0</v>
      </c>
      <c r="T63" s="48">
        <f t="shared" si="16"/>
        <v>0</v>
      </c>
      <c r="U63" s="48">
        <f t="shared" si="16"/>
        <v>-46813460</v>
      </c>
      <c r="V63" s="48">
        <f t="shared" si="16"/>
        <v>-7948094</v>
      </c>
      <c r="W63" s="48">
        <f t="shared" si="16"/>
        <v>-32619545</v>
      </c>
      <c r="X63" s="48">
        <f t="shared" si="16"/>
        <v>0</v>
      </c>
      <c r="Y63" s="48">
        <f t="shared" si="16"/>
        <v>-32619545</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U28:V28">
    <cfRule type="cellIs" dxfId="30" priority="31" stopIfTrue="1" operator="notEqual">
      <formula>ROUND(U28,0)</formula>
    </cfRule>
  </conditionalFormatting>
  <conditionalFormatting sqref="I7">
    <cfRule type="cellIs" dxfId="29" priority="29" stopIfTrue="1" operator="notEqual">
      <formula>ROUND(I7,0)</formula>
    </cfRule>
    <cfRule type="cellIs" dxfId="28" priority="30" stopIfTrue="1" operator="lessThan">
      <formula>0</formula>
    </cfRule>
  </conditionalFormatting>
  <conditionalFormatting sqref="H8:T9">
    <cfRule type="cellIs" dxfId="27" priority="27" stopIfTrue="1" operator="notEqual">
      <formula>ROUND(H8,0)</formula>
    </cfRule>
    <cfRule type="cellIs" dxfId="26" priority="28" stopIfTrue="1" operator="lessThan">
      <formula>0</formula>
    </cfRule>
  </conditionalFormatting>
  <conditionalFormatting sqref="K7:T7">
    <cfRule type="cellIs" dxfId="25" priority="25" stopIfTrue="1" operator="notEqual">
      <formula>ROUND(K7,0)</formula>
    </cfRule>
    <cfRule type="cellIs" dxfId="24" priority="26" stopIfTrue="1" operator="lessThan">
      <formula>0</formula>
    </cfRule>
  </conditionalFormatting>
  <conditionalFormatting sqref="V8:V9">
    <cfRule type="cellIs" dxfId="23" priority="23" stopIfTrue="1" operator="notEqual">
      <formula>ROUND(V8,0)</formula>
    </cfRule>
    <cfRule type="cellIs" dxfId="22" priority="24" stopIfTrue="1" operator="lessThan">
      <formula>0</formula>
    </cfRule>
  </conditionalFormatting>
  <conditionalFormatting sqref="U8">
    <cfRule type="cellIs" dxfId="21" priority="21" stopIfTrue="1" operator="notEqual">
      <formula>ROUND(U8,0)</formula>
    </cfRule>
    <cfRule type="cellIs" dxfId="20" priority="22" stopIfTrue="1" operator="lessThan">
      <formula>0</formula>
    </cfRule>
  </conditionalFormatting>
  <conditionalFormatting sqref="X7:X9">
    <cfRule type="cellIs" dxfId="19" priority="19" stopIfTrue="1" operator="notEqual">
      <formula>ROUND(X7,0)</formula>
    </cfRule>
    <cfRule type="cellIs" dxfId="18" priority="20" stopIfTrue="1" operator="lessThan">
      <formula>0</formula>
    </cfRule>
  </conditionalFormatting>
  <conditionalFormatting sqref="X11:X29">
    <cfRule type="cellIs" dxfId="17" priority="17" stopIfTrue="1" operator="notEqual">
      <formula>ROUND(X11,0)</formula>
    </cfRule>
    <cfRule type="cellIs" dxfId="16" priority="18" stopIfTrue="1" operator="lessThan">
      <formula>0</formula>
    </cfRule>
  </conditionalFormatting>
  <conditionalFormatting sqref="S13:V27">
    <cfRule type="cellIs" dxfId="15" priority="15" stopIfTrue="1" operator="notEqual">
      <formula>ROUND(S13,0)</formula>
    </cfRule>
    <cfRule type="cellIs" dxfId="14" priority="16" stopIfTrue="1" operator="lessThan">
      <formula>0</formula>
    </cfRule>
  </conditionalFormatting>
  <conditionalFormatting sqref="S11:T12">
    <cfRule type="cellIs" dxfId="13" priority="13" stopIfTrue="1" operator="notEqual">
      <formula>ROUND(S11,0)</formula>
    </cfRule>
    <cfRule type="cellIs" dxfId="12" priority="14" stopIfTrue="1" operator="lessThan">
      <formula>0</formula>
    </cfRule>
  </conditionalFormatting>
  <conditionalFormatting sqref="S28:T29">
    <cfRule type="cellIs" dxfId="11" priority="11" stopIfTrue="1" operator="notEqual">
      <formula>ROUND(S28,0)</formula>
    </cfRule>
    <cfRule type="cellIs" dxfId="10" priority="12" stopIfTrue="1" operator="lessThan">
      <formula>0</formula>
    </cfRule>
  </conditionalFormatting>
  <conditionalFormatting sqref="U29:V29">
    <cfRule type="cellIs" dxfId="9" priority="9" stopIfTrue="1" operator="notEqual">
      <formula>ROUND(U29,0)</formula>
    </cfRule>
    <cfRule type="cellIs" dxfId="8" priority="10" stopIfTrue="1" operator="lessThan">
      <formula>0</formula>
    </cfRule>
  </conditionalFormatting>
  <conditionalFormatting sqref="R16:R29">
    <cfRule type="cellIs" dxfId="7" priority="7" stopIfTrue="1" operator="notEqual">
      <formula>ROUND(R16,0)</formula>
    </cfRule>
    <cfRule type="cellIs" dxfId="6" priority="8" stopIfTrue="1" operator="lessThan">
      <formula>0</formula>
    </cfRule>
  </conditionalFormatting>
  <conditionalFormatting sqref="N17:Q29">
    <cfRule type="cellIs" dxfId="5" priority="5" stopIfTrue="1" operator="notEqual">
      <formula>ROUND(N17,0)</formula>
    </cfRule>
    <cfRule type="cellIs" dxfId="4" priority="6" stopIfTrue="1" operator="lessThan">
      <formula>0</formula>
    </cfRule>
  </conditionalFormatting>
  <conditionalFormatting sqref="H21:M29">
    <cfRule type="cellIs" dxfId="3" priority="3" stopIfTrue="1" operator="notEqual">
      <formula>ROUND(H21,0)</formula>
    </cfRule>
    <cfRule type="cellIs" dxfId="2" priority="4" stopIfTrue="1" operator="lessThan">
      <formula>0</formula>
    </cfRule>
  </conditionalFormatting>
  <conditionalFormatting sqref="H19:M19">
    <cfRule type="cellIs" dxfId="1" priority="1" stopIfTrue="1" operator="notEqual">
      <formula>ROUND(H19,0)</formula>
    </cfRule>
    <cfRule type="cellIs" dxfId="0" priority="2" stopIfTrue="1" operator="lessThan">
      <formula>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zoomScaleNormal="100" workbookViewId="0">
      <selection activeCell="A110" sqref="A110"/>
    </sheetView>
  </sheetViews>
  <sheetFormatPr defaultRowHeight="12.75" x14ac:dyDescent="0.2"/>
  <cols>
    <col min="3" max="3" width="34.28515625" bestFit="1" customWidth="1"/>
    <col min="10" max="10" width="128.140625" customWidth="1"/>
  </cols>
  <sheetData>
    <row r="1" spans="1:10" x14ac:dyDescent="0.2">
      <c r="A1" s="275" t="s">
        <v>465</v>
      </c>
      <c r="B1" s="276"/>
      <c r="C1" s="276"/>
      <c r="D1" s="276"/>
      <c r="E1" s="276"/>
      <c r="F1" s="276"/>
      <c r="G1" s="276"/>
      <c r="H1" s="276"/>
      <c r="I1" s="276"/>
      <c r="J1" s="276"/>
    </row>
    <row r="2" spans="1:10" x14ac:dyDescent="0.2">
      <c r="A2" s="276"/>
      <c r="B2" s="276"/>
      <c r="C2" s="276"/>
      <c r="D2" s="276"/>
      <c r="E2" s="276"/>
      <c r="F2" s="276"/>
      <c r="G2" s="276"/>
      <c r="H2" s="276"/>
      <c r="I2" s="276"/>
      <c r="J2" s="276"/>
    </row>
    <row r="3" spans="1:10" x14ac:dyDescent="0.2">
      <c r="A3" s="276"/>
      <c r="B3" s="276"/>
      <c r="C3" s="276"/>
      <c r="D3" s="276"/>
      <c r="E3" s="276"/>
      <c r="F3" s="276"/>
      <c r="G3" s="276"/>
      <c r="H3" s="276"/>
      <c r="I3" s="276"/>
      <c r="J3" s="276"/>
    </row>
    <row r="4" spans="1:10" x14ac:dyDescent="0.2">
      <c r="A4" s="276"/>
      <c r="B4" s="276"/>
      <c r="C4" s="276"/>
      <c r="D4" s="276"/>
      <c r="E4" s="276"/>
      <c r="F4" s="276"/>
      <c r="G4" s="276"/>
      <c r="H4" s="276"/>
      <c r="I4" s="276"/>
      <c r="J4" s="276"/>
    </row>
    <row r="5" spans="1:10" x14ac:dyDescent="0.2">
      <c r="A5" s="276"/>
      <c r="B5" s="276"/>
      <c r="C5" s="276"/>
      <c r="D5" s="276"/>
      <c r="E5" s="276"/>
      <c r="F5" s="276"/>
      <c r="G5" s="276"/>
      <c r="H5" s="276"/>
      <c r="I5" s="276"/>
      <c r="J5" s="276"/>
    </row>
    <row r="6" spans="1:10" x14ac:dyDescent="0.2">
      <c r="A6" s="276"/>
      <c r="B6" s="276"/>
      <c r="C6" s="276"/>
      <c r="D6" s="276"/>
      <c r="E6" s="276"/>
      <c r="F6" s="276"/>
      <c r="G6" s="276"/>
      <c r="H6" s="276"/>
      <c r="I6" s="276"/>
      <c r="J6" s="276"/>
    </row>
    <row r="7" spans="1:10" x14ac:dyDescent="0.2">
      <c r="A7" s="276"/>
      <c r="B7" s="276"/>
      <c r="C7" s="276"/>
      <c r="D7" s="276"/>
      <c r="E7" s="276"/>
      <c r="F7" s="276"/>
      <c r="G7" s="276"/>
      <c r="H7" s="276"/>
      <c r="I7" s="276"/>
      <c r="J7" s="276"/>
    </row>
    <row r="8" spans="1:10" x14ac:dyDescent="0.2">
      <c r="A8" s="276"/>
      <c r="B8" s="276"/>
      <c r="C8" s="276"/>
      <c r="D8" s="276"/>
      <c r="E8" s="276"/>
      <c r="F8" s="276"/>
      <c r="G8" s="276"/>
      <c r="H8" s="276"/>
      <c r="I8" s="276"/>
      <c r="J8" s="276"/>
    </row>
    <row r="9" spans="1:10" x14ac:dyDescent="0.2">
      <c r="A9" s="276"/>
      <c r="B9" s="276"/>
      <c r="C9" s="276"/>
      <c r="D9" s="276"/>
      <c r="E9" s="276"/>
      <c r="F9" s="276"/>
      <c r="G9" s="276"/>
      <c r="H9" s="276"/>
      <c r="I9" s="276"/>
      <c r="J9" s="276"/>
    </row>
    <row r="10" spans="1:10" x14ac:dyDescent="0.2">
      <c r="A10" s="276"/>
      <c r="B10" s="276"/>
      <c r="C10" s="276"/>
      <c r="D10" s="276"/>
      <c r="E10" s="276"/>
      <c r="F10" s="276"/>
      <c r="G10" s="276"/>
      <c r="H10" s="276"/>
      <c r="I10" s="276"/>
      <c r="J10" s="276"/>
    </row>
    <row r="11" spans="1:10" x14ac:dyDescent="0.2">
      <c r="A11" s="276"/>
      <c r="B11" s="276"/>
      <c r="C11" s="276"/>
      <c r="D11" s="276"/>
      <c r="E11" s="276"/>
      <c r="F11" s="276"/>
      <c r="G11" s="276"/>
      <c r="H11" s="276"/>
      <c r="I11" s="276"/>
      <c r="J11" s="276"/>
    </row>
    <row r="12" spans="1:10" x14ac:dyDescent="0.2">
      <c r="A12" s="276"/>
      <c r="B12" s="276"/>
      <c r="C12" s="276"/>
      <c r="D12" s="276"/>
      <c r="E12" s="276"/>
      <c r="F12" s="276"/>
      <c r="G12" s="276"/>
      <c r="H12" s="276"/>
      <c r="I12" s="276"/>
      <c r="J12" s="276"/>
    </row>
    <row r="13" spans="1:10" x14ac:dyDescent="0.2">
      <c r="A13" s="276"/>
      <c r="B13" s="276"/>
      <c r="C13" s="276"/>
      <c r="D13" s="276"/>
      <c r="E13" s="276"/>
      <c r="F13" s="276"/>
      <c r="G13" s="276"/>
      <c r="H13" s="276"/>
      <c r="I13" s="276"/>
      <c r="J13" s="276"/>
    </row>
    <row r="14" spans="1:10" x14ac:dyDescent="0.2">
      <c r="A14" s="276"/>
      <c r="B14" s="276"/>
      <c r="C14" s="276"/>
      <c r="D14" s="276"/>
      <c r="E14" s="276"/>
      <c r="F14" s="276"/>
      <c r="G14" s="276"/>
      <c r="H14" s="276"/>
      <c r="I14" s="276"/>
      <c r="J14" s="276"/>
    </row>
    <row r="15" spans="1:10" x14ac:dyDescent="0.2">
      <c r="A15" s="276"/>
      <c r="B15" s="276"/>
      <c r="C15" s="276"/>
      <c r="D15" s="276"/>
      <c r="E15" s="276"/>
      <c r="F15" s="276"/>
      <c r="G15" s="276"/>
      <c r="H15" s="276"/>
      <c r="I15" s="276"/>
      <c r="J15" s="276"/>
    </row>
    <row r="16" spans="1:10" x14ac:dyDescent="0.2">
      <c r="A16" s="276"/>
      <c r="B16" s="276"/>
      <c r="C16" s="276"/>
      <c r="D16" s="276"/>
      <c r="E16" s="276"/>
      <c r="F16" s="276"/>
      <c r="G16" s="276"/>
      <c r="H16" s="276"/>
      <c r="I16" s="276"/>
      <c r="J16" s="276"/>
    </row>
    <row r="17" spans="1:10" x14ac:dyDescent="0.2">
      <c r="A17" s="276"/>
      <c r="B17" s="276"/>
      <c r="C17" s="276"/>
      <c r="D17" s="276"/>
      <c r="E17" s="276"/>
      <c r="F17" s="276"/>
      <c r="G17" s="276"/>
      <c r="H17" s="276"/>
      <c r="I17" s="276"/>
      <c r="J17" s="276"/>
    </row>
    <row r="18" spans="1:10" x14ac:dyDescent="0.2">
      <c r="A18" s="276"/>
      <c r="B18" s="276"/>
      <c r="C18" s="276"/>
      <c r="D18" s="276"/>
      <c r="E18" s="276"/>
      <c r="F18" s="276"/>
      <c r="G18" s="276"/>
      <c r="H18" s="276"/>
      <c r="I18" s="276"/>
      <c r="J18" s="276"/>
    </row>
    <row r="19" spans="1:10" x14ac:dyDescent="0.2">
      <c r="A19" s="276"/>
      <c r="B19" s="276"/>
      <c r="C19" s="276"/>
      <c r="D19" s="276"/>
      <c r="E19" s="276"/>
      <c r="F19" s="276"/>
      <c r="G19" s="276"/>
      <c r="H19" s="276"/>
      <c r="I19" s="276"/>
      <c r="J19" s="276"/>
    </row>
    <row r="20" spans="1:10" x14ac:dyDescent="0.2">
      <c r="A20" s="276"/>
      <c r="B20" s="276"/>
      <c r="C20" s="276"/>
      <c r="D20" s="276"/>
      <c r="E20" s="276"/>
      <c r="F20" s="276"/>
      <c r="G20" s="276"/>
      <c r="H20" s="276"/>
      <c r="I20" s="276"/>
      <c r="J20" s="276"/>
    </row>
    <row r="21" spans="1:10" x14ac:dyDescent="0.2">
      <c r="A21" s="276"/>
      <c r="B21" s="276"/>
      <c r="C21" s="276"/>
      <c r="D21" s="276"/>
      <c r="E21" s="276"/>
      <c r="F21" s="276"/>
      <c r="G21" s="276"/>
      <c r="H21" s="276"/>
      <c r="I21" s="276"/>
      <c r="J21" s="276"/>
    </row>
    <row r="22" spans="1:10" x14ac:dyDescent="0.2">
      <c r="A22" s="276"/>
      <c r="B22" s="276"/>
      <c r="C22" s="276"/>
      <c r="D22" s="276"/>
      <c r="E22" s="276"/>
      <c r="F22" s="276"/>
      <c r="G22" s="276"/>
      <c r="H22" s="276"/>
      <c r="I22" s="276"/>
      <c r="J22" s="276"/>
    </row>
    <row r="23" spans="1:10" x14ac:dyDescent="0.2">
      <c r="A23" s="276"/>
      <c r="B23" s="276"/>
      <c r="C23" s="276"/>
      <c r="D23" s="276"/>
      <c r="E23" s="276"/>
      <c r="F23" s="276"/>
      <c r="G23" s="276"/>
      <c r="H23" s="276"/>
      <c r="I23" s="276"/>
      <c r="J23" s="276"/>
    </row>
    <row r="24" spans="1:10" x14ac:dyDescent="0.2">
      <c r="A24" s="276"/>
      <c r="B24" s="276"/>
      <c r="C24" s="276"/>
      <c r="D24" s="276"/>
      <c r="E24" s="276"/>
      <c r="F24" s="276"/>
      <c r="G24" s="276"/>
      <c r="H24" s="276"/>
      <c r="I24" s="276"/>
      <c r="J24" s="276"/>
    </row>
    <row r="25" spans="1:10" ht="102.75" customHeight="1" x14ac:dyDescent="0.2">
      <c r="A25" s="276"/>
      <c r="B25" s="276"/>
      <c r="C25" s="276"/>
      <c r="D25" s="276"/>
      <c r="E25" s="276"/>
      <c r="F25" s="276"/>
      <c r="G25" s="276"/>
      <c r="H25" s="276"/>
      <c r="I25" s="276"/>
      <c r="J25" s="276"/>
    </row>
    <row r="26" spans="1:10" ht="104.25" customHeight="1" x14ac:dyDescent="0.2">
      <c r="A26" s="276"/>
      <c r="B26" s="276"/>
      <c r="C26" s="276"/>
      <c r="D26" s="276"/>
      <c r="E26" s="276"/>
      <c r="F26" s="276"/>
      <c r="G26" s="276"/>
      <c r="H26" s="276"/>
      <c r="I26" s="276"/>
      <c r="J26" s="276"/>
    </row>
    <row r="27" spans="1:10" ht="75" customHeight="1" x14ac:dyDescent="0.2">
      <c r="A27" s="276"/>
      <c r="B27" s="276"/>
      <c r="C27" s="276"/>
      <c r="D27" s="276"/>
      <c r="E27" s="276"/>
      <c r="F27" s="276"/>
      <c r="G27" s="276"/>
      <c r="H27" s="276"/>
      <c r="I27" s="276"/>
      <c r="J27" s="276"/>
    </row>
    <row r="28" spans="1:10" ht="87.75" customHeight="1" x14ac:dyDescent="0.2">
      <c r="A28" s="276"/>
      <c r="B28" s="276"/>
      <c r="C28" s="276"/>
      <c r="D28" s="276"/>
      <c r="E28" s="276"/>
      <c r="F28" s="276"/>
      <c r="G28" s="276"/>
      <c r="H28" s="276"/>
      <c r="I28" s="276"/>
      <c r="J28" s="276"/>
    </row>
    <row r="29" spans="1:10" ht="85.5" customHeight="1" x14ac:dyDescent="0.2">
      <c r="A29" s="276"/>
      <c r="B29" s="276"/>
      <c r="C29" s="276"/>
      <c r="D29" s="276"/>
      <c r="E29" s="276"/>
      <c r="F29" s="276"/>
      <c r="G29" s="276"/>
      <c r="H29" s="276"/>
      <c r="I29" s="276"/>
      <c r="J29" s="276"/>
    </row>
    <row r="30" spans="1:10" ht="262.5" customHeight="1" x14ac:dyDescent="0.2">
      <c r="A30" s="276"/>
      <c r="B30" s="276"/>
      <c r="C30" s="276"/>
      <c r="D30" s="276"/>
      <c r="E30" s="276"/>
      <c r="F30" s="276"/>
      <c r="G30" s="276"/>
      <c r="H30" s="276"/>
      <c r="I30" s="276"/>
      <c r="J30" s="276"/>
    </row>
    <row r="33" spans="1:10" x14ac:dyDescent="0.2">
      <c r="A33" s="110" t="s">
        <v>466</v>
      </c>
    </row>
    <row r="34" spans="1:10" x14ac:dyDescent="0.2">
      <c r="A34" s="110" t="s">
        <v>467</v>
      </c>
      <c r="C34" s="110" t="s">
        <v>468</v>
      </c>
    </row>
    <row r="35" spans="1:10" x14ac:dyDescent="0.2">
      <c r="A35" s="110" t="s">
        <v>311</v>
      </c>
      <c r="C35" s="110" t="s">
        <v>469</v>
      </c>
    </row>
    <row r="36" spans="1:10" x14ac:dyDescent="0.2">
      <c r="A36" s="110" t="s">
        <v>470</v>
      </c>
      <c r="C36" s="110" t="s">
        <v>471</v>
      </c>
    </row>
    <row r="37" spans="1:10" x14ac:dyDescent="0.2">
      <c r="A37" s="110" t="s">
        <v>472</v>
      </c>
      <c r="C37" s="110" t="s">
        <v>473</v>
      </c>
    </row>
    <row r="38" spans="1:10" x14ac:dyDescent="0.2">
      <c r="A38" s="110" t="s">
        <v>474</v>
      </c>
      <c r="C38" s="111">
        <v>80157581</v>
      </c>
    </row>
    <row r="39" spans="1:10" x14ac:dyDescent="0.2">
      <c r="A39" s="110" t="s">
        <v>475</v>
      </c>
      <c r="C39" s="111">
        <v>34695138237</v>
      </c>
    </row>
    <row r="41" spans="1:10" x14ac:dyDescent="0.2">
      <c r="A41" s="110" t="s">
        <v>476</v>
      </c>
    </row>
    <row r="42" spans="1:10" x14ac:dyDescent="0.2">
      <c r="A42" s="277" t="s">
        <v>477</v>
      </c>
      <c r="B42" s="277"/>
      <c r="C42" s="277"/>
      <c r="D42" s="277"/>
      <c r="E42" s="277"/>
      <c r="F42" s="277"/>
      <c r="G42" s="277"/>
      <c r="H42" s="277"/>
      <c r="I42" s="277"/>
      <c r="J42" s="277"/>
    </row>
    <row r="43" spans="1:10" x14ac:dyDescent="0.2">
      <c r="A43" s="110" t="s">
        <v>478</v>
      </c>
    </row>
    <row r="45" spans="1:10" x14ac:dyDescent="0.2">
      <c r="A45" s="110" t="s">
        <v>479</v>
      </c>
    </row>
    <row r="46" spans="1:10" x14ac:dyDescent="0.2">
      <c r="A46" s="110" t="s">
        <v>522</v>
      </c>
    </row>
    <row r="48" spans="1:10" x14ac:dyDescent="0.2">
      <c r="A48" s="110" t="s">
        <v>480</v>
      </c>
    </row>
    <row r="49" spans="1:5" x14ac:dyDescent="0.2">
      <c r="A49" s="110" t="s">
        <v>481</v>
      </c>
    </row>
    <row r="51" spans="1:5" x14ac:dyDescent="0.2">
      <c r="A51" s="110" t="s">
        <v>482</v>
      </c>
    </row>
    <row r="52" spans="1:5" x14ac:dyDescent="0.2">
      <c r="A52" s="110" t="s">
        <v>483</v>
      </c>
    </row>
    <row r="54" spans="1:5" x14ac:dyDescent="0.2">
      <c r="A54" s="110" t="s">
        <v>484</v>
      </c>
    </row>
    <row r="55" spans="1:5" x14ac:dyDescent="0.2">
      <c r="A55" s="110" t="s">
        <v>485</v>
      </c>
    </row>
    <row r="56" spans="1:5" x14ac:dyDescent="0.2">
      <c r="A56" s="110" t="s">
        <v>514</v>
      </c>
    </row>
    <row r="58" spans="1:5" x14ac:dyDescent="0.2">
      <c r="A58" s="110" t="s">
        <v>486</v>
      </c>
    </row>
    <row r="59" spans="1:5" x14ac:dyDescent="0.2">
      <c r="A59" s="110" t="s">
        <v>487</v>
      </c>
      <c r="E59" s="112">
        <v>170</v>
      </c>
    </row>
    <row r="61" spans="1:5" x14ac:dyDescent="0.2">
      <c r="A61" s="110" t="s">
        <v>488</v>
      </c>
    </row>
    <row r="62" spans="1:5" x14ac:dyDescent="0.2">
      <c r="A62" s="110" t="s">
        <v>521</v>
      </c>
    </row>
    <row r="64" spans="1:5" x14ac:dyDescent="0.2">
      <c r="A64" s="110" t="s">
        <v>489</v>
      </c>
    </row>
    <row r="65" spans="1:5" x14ac:dyDescent="0.2">
      <c r="A65" s="110" t="s">
        <v>520</v>
      </c>
    </row>
    <row r="67" spans="1:5" x14ac:dyDescent="0.2">
      <c r="A67" s="110" t="s">
        <v>490</v>
      </c>
    </row>
    <row r="68" spans="1:5" x14ac:dyDescent="0.2">
      <c r="A68" s="110" t="s">
        <v>519</v>
      </c>
    </row>
    <row r="69" spans="1:5" x14ac:dyDescent="0.2">
      <c r="A69" s="110"/>
    </row>
    <row r="70" spans="1:5" x14ac:dyDescent="0.2">
      <c r="A70" s="110" t="s">
        <v>491</v>
      </c>
    </row>
    <row r="71" spans="1:5" x14ac:dyDescent="0.2">
      <c r="A71" s="110" t="s">
        <v>492</v>
      </c>
    </row>
    <row r="73" spans="1:5" x14ac:dyDescent="0.2">
      <c r="A73" s="110" t="s">
        <v>493</v>
      </c>
    </row>
    <row r="74" spans="1:5" x14ac:dyDescent="0.2">
      <c r="A74" s="110" t="s">
        <v>494</v>
      </c>
    </row>
    <row r="76" spans="1:5" x14ac:dyDescent="0.2">
      <c r="A76" s="110" t="s">
        <v>495</v>
      </c>
    </row>
    <row r="77" spans="1:5" x14ac:dyDescent="0.2">
      <c r="A77" s="110" t="s">
        <v>496</v>
      </c>
    </row>
    <row r="79" spans="1:5" x14ac:dyDescent="0.2">
      <c r="A79" s="110" t="s">
        <v>497</v>
      </c>
    </row>
    <row r="80" spans="1:5" x14ac:dyDescent="0.2">
      <c r="A80" s="113" t="s">
        <v>498</v>
      </c>
      <c r="C80" s="113"/>
      <c r="E80" s="113"/>
    </row>
    <row r="81" spans="1:5" x14ac:dyDescent="0.2">
      <c r="A81" s="110"/>
      <c r="C81" s="114"/>
      <c r="E81" s="110"/>
    </row>
    <row r="82" spans="1:5" x14ac:dyDescent="0.2">
      <c r="A82" s="110" t="s">
        <v>499</v>
      </c>
    </row>
    <row r="83" spans="1:5" x14ac:dyDescent="0.2">
      <c r="A83" s="110" t="s">
        <v>518</v>
      </c>
    </row>
    <row r="85" spans="1:5" x14ac:dyDescent="0.2">
      <c r="A85" s="110" t="s">
        <v>500</v>
      </c>
    </row>
    <row r="86" spans="1:5" x14ac:dyDescent="0.2">
      <c r="A86" s="110" t="s">
        <v>517</v>
      </c>
    </row>
    <row r="88" spans="1:5" x14ac:dyDescent="0.2">
      <c r="A88" s="110" t="s">
        <v>501</v>
      </c>
    </row>
    <row r="89" spans="1:5" x14ac:dyDescent="0.2">
      <c r="A89" s="110" t="s">
        <v>502</v>
      </c>
    </row>
    <row r="91" spans="1:5" x14ac:dyDescent="0.2">
      <c r="A91" s="110" t="s">
        <v>503</v>
      </c>
    </row>
    <row r="92" spans="1:5" x14ac:dyDescent="0.2">
      <c r="A92" s="110" t="s">
        <v>502</v>
      </c>
    </row>
    <row r="94" spans="1:5" x14ac:dyDescent="0.2">
      <c r="A94" s="110" t="s">
        <v>504</v>
      </c>
    </row>
    <row r="95" spans="1:5" x14ac:dyDescent="0.2">
      <c r="A95" s="110" t="s">
        <v>505</v>
      </c>
    </row>
    <row r="97" spans="1:1" x14ac:dyDescent="0.2">
      <c r="A97" s="110" t="s">
        <v>506</v>
      </c>
    </row>
    <row r="98" spans="1:1" x14ac:dyDescent="0.2">
      <c r="A98" s="110" t="s">
        <v>507</v>
      </c>
    </row>
    <row r="100" spans="1:1" x14ac:dyDescent="0.2">
      <c r="A100" s="110" t="s">
        <v>508</v>
      </c>
    </row>
    <row r="101" spans="1:1" x14ac:dyDescent="0.2">
      <c r="A101" s="110" t="s">
        <v>516</v>
      </c>
    </row>
    <row r="103" spans="1:1" x14ac:dyDescent="0.2">
      <c r="A103" s="110" t="s">
        <v>509</v>
      </c>
    </row>
    <row r="104" spans="1:1" x14ac:dyDescent="0.2">
      <c r="A104" s="110" t="s">
        <v>510</v>
      </c>
    </row>
    <row r="106" spans="1:1" x14ac:dyDescent="0.2">
      <c r="A106" s="110" t="s">
        <v>511</v>
      </c>
    </row>
    <row r="107" spans="1:1" x14ac:dyDescent="0.2">
      <c r="A107" s="110" t="s">
        <v>512</v>
      </c>
    </row>
    <row r="109" spans="1:1" x14ac:dyDescent="0.2">
      <c r="A109" s="110" t="s">
        <v>513</v>
      </c>
    </row>
    <row r="110" spans="1:1" x14ac:dyDescent="0.2">
      <c r="A110" s="110" t="s">
        <v>515</v>
      </c>
    </row>
    <row r="111" spans="1:1" x14ac:dyDescent="0.2">
      <c r="A111" s="110"/>
    </row>
  </sheetData>
  <mergeCells count="2">
    <mergeCell ref="A1:J30"/>
    <mergeCell ref="A42:J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2022-04-30T20:19:03Z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